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0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<sst xmlns="http://schemas.openxmlformats.org/spreadsheetml/2006/main" count="2987" uniqueCount="2076">
  <si>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</si>
  <si>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</si>
  <si>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</si>
  <si>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</si>
  <si>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</si>
  <si>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</si>
  <si>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</si>
  <si>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</si>
  <si>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</si>
  <si>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</si>
  <si>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</si>
  <si>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</si>
  <si>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</si>
  <si>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</si>
  <si>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</si>
  <si>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</si>
  <si>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</si>
  <si>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</si>
  <si>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</si>
  <si>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</si>
  <si>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</si>
  <si>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</si>
  <si>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</si>
  <si>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</si>
  <si>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</si>
  <si>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</si>
  <si>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</si>
  <si>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</si>
  <si>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</si>
  <si>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</si>
  <si>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</si>
  <si>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</si>
  <si>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</si>
  <si>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</si>
  <si>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</si>
  <si>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</si>
  <si>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</si>
  <si>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</si>
  <si>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</si>
  <si>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</si>
  <si>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</si>
  <si>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</si>
  <si>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</si>
  <si>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</si>
  <si>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</si>
  <si>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</si>
  <si>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</si>
  <si>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</si>
  <si>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</si>
  <si>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</si>
  <si>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</si>
  <si>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</si>
  <si>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</si>
  <si>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</si>
  <si>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</si>
  <si>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</si>
  <si>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</si>
  <si>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</si>
  <si>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</si>
  <si>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</si>
  <si>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</si>
  <si>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</si>
  <si>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</si>
  <si>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</si>
  <si>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</si>
  <si>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</si>
  <si>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</si>
  <si>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</si>
  <si>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</si>
  <si>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</si>
  <si>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</si>
  <si>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</si>
  <si>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</si>
  <si>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</si>
  <si>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</si>
  <si>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</si>
  <si>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</si>
  <si>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</si>
  <si>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</si>
  <si>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</si>
  <si>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</si>
  <si>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</si>
  <si>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</si>
  <si>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</si>
  <si>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</si>
  <si>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</si>
  <si>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</si>
  <si>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</si>
  <si>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</si>
  <si>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</si>
  <si>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</si>
  <si>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</si>
  <si>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</si>
  <si>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</si>
  <si>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</si>
  <si>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</si>
  <si>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</si>
  <si>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</si>
  <si>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</si>
  <si>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</si>
  <si>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</si>
  <si>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</si>
  <si>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</si>
  <si>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</si>
  <si>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</si>
  <si>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</si>
  <si>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</si>
  <si>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</si>
  <si>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</si>
  <si>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</si>
  <si>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</si>
  <si>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</si>
  <si>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</si>
  <si>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</si>
  <si>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</si>
  <si>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</si>
  <si>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</si>
  <si>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</si>
  <si>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</si>
  <si>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</si>
  <si>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</si>
  <si>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</si>
  <si>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</si>
  <si>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</si>
  <si>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</si>
  <si>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</si>
  <si>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</si>
  <si>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</si>
  <si>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</si>
  <si>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</si>
  <si>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</si>
  <si>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</si>
  <si>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</si>
  <si>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</si>
  <si>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</si>
  <si>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</si>
  <si>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</si>
  <si>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</si>
  <si>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</si>
  <si>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</si>
  <si>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</si>
  <si>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</si>
  <si>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</si>
  <si>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</si>
  <si>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</si>
  <si>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</si>
  <si>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</si>
  <si>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</si>
  <si>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</si>
  <si>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</si>
  <si>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</si>
  <si>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</si>
  <si>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</si>
  <si>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</si>
  <si>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</si>
  <si>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</si>
  <si>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</si>
  <si>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</si>
  <si>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</si>
  <si>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</si>
  <si>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</si>
  <si>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</si>
  <si>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</si>
  <si>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</si>
  <si>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</si>
  <si>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</si>
  <si>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</si>
  <si>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</si>
  <si>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</si>
  <si>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</si>
  <si>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</si>
  <si>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</si>
  <si>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</si>
  <si>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</si>
  <si>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</si>
  <si>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</si>
  <si>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</si>
  <si>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</si>
  <si>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</si>
  <si>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</si>
  <si>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</si>
  <si>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</si>
  <si>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</si>
  <si>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</si>
  <si>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</si>
  <si>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</si>
  <si>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</si>
  <si>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</si>
  <si>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</si>
  <si>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</si>
  <si>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</si>
  <si>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</si>
  <si>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</si>
  <si>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</si>
  <si>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</si>
  <si>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</si>
  <si>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</si>
  <si>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</si>
  <si>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</si>
  <si>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</si>
  <si>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</si>
  <si>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</si>
  <si>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</si>
  <si>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</si>
  <si>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</si>
  <si>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</si>
  <si>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</si>
  <si>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</si>
  <si>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</si>
  <si>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</si>
  <si>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</si>
  <si>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</si>
  <si>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</si>
  <si>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</si>
  <si>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</si>
  <si>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</si>
  <si>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</si>
  <si>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</si>
  <si>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</si>
  <si>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</si>
  <si>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</si>
  <si>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</si>
  <si>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</si>
  <si>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</si>
  <si>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</si>
  <si>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</si>
  <si>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</si>
  <si>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</si>
  <si>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</si>
  <si>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</si>
  <si>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</si>
  <si>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</si>
  <si>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</si>
  <si>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</si>
  <si>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</si>
  <si>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</si>
  <si>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</si>
  <si>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</si>
  <si>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</si>
  <si>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</si>
  <si>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</si>
  <si>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</si>
  <si>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</si>
  <si>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</si>
  <si>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</si>
  <si>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</si>
  <si>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</si>
  <si>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</si>
  <si>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</si>
  <si>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</si>
  <si>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</si>
  <si>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</si>
  <si>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</si>
  <si>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</si>
  <si>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</si>
  <si>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</si>
  <si>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</si>
  <si>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</si>
  <si>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</si>
  <si>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</si>
  <si>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</si>
  <si>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</si>
  <si>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</si>
  <si>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</si>
  <si>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</si>
  <si>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</si>
  <si>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</si>
  <si>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</si>
  <si>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</si>
  <si>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</si>
  <si>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</si>
  <si>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</si>
  <si>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</si>
  <si>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</si>
  <si>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</si>
  <si>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</si>
  <si>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</si>
  <si>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</si>
  <si>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</si>
  <si>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</si>
  <si>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</si>
  <si>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</si>
  <si>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</si>
  <si>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</si>
  <si>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</si>
  <si>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</si>
  <si>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</si>
  <si>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</si>
  <si>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</si>
  <si>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</si>
  <si>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</si>
  <si>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</si>
  <si>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</si>
  <si>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</si>
  <si>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</si>
  <si>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</si>
  <si>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</si>
  <si>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</si>
  <si>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</si>
  <si>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</si>
  <si>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</si>
  <si>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</si>
  <si>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</si>
  <si>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</si>
  <si>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</si>
  <si>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</si>
  <si>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</si>
  <si>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</si>
  <si>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</si>
  <si>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</si>
  <si>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</si>
  <si>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</si>
  <si>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</si>
  <si>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</si>
  <si>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</si>
  <si>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</si>
  <si>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</si>
  <si>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</si>
  <si>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</si>
  <si>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</si>
  <si>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</si>
  <si>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</si>
  <si>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</si>
  <si>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</si>
  <si>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</si>
  <si>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</si>
  <si>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</si>
  <si>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</si>
  <si>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</si>
  <si>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</si>
  <si>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</si>
  <si>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</si>
  <si>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</si>
  <si>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</si>
  <si>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</si>
  <si>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</si>
  <si>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</si>
  <si>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</si>
  <si>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</si>
  <si>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</si>
  <si>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</si>
  <si>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</si>
  <si>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</si>
  <si>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</si>
  <si>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</si>
  <si>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</si>
  <si>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</si>
  <si>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</si>
  <si>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</si>
  <si>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</si>
  <si>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</si>
  <si>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</si>
  <si>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</si>
  <si>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</si>
  <si>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</si>
  <si>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</si>
  <si>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</si>
  <si>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</si>
  <si>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</si>
  <si>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</si>
  <si>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</si>
  <si>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</si>
  <si>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</si>
  <si>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</si>
  <si>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</si>
  <si>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</si>
  <si>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</si>
  <si>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</si>
  <si>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</si>
  <si>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</si>
  <si>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</si>
  <si>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</si>
  <si>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</si>
  <si>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</si>
  <si>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</si>
  <si>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</si>
  <si>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</si>
  <si>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</si>
  <si>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</si>
  <si>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</si>
  <si>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</si>
  <si>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</si>
  <si>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</si>
  <si>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</si>
  <si>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</si>
  <si>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</si>
  <si>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</si>
  <si>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</si>
  <si>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</si>
  <si>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</si>
  <si>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</si>
  <si>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</si>
  <si>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</si>
  <si>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</si>
  <si>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</si>
  <si>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</si>
  <si>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</si>
  <si>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</si>
  <si>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</si>
  <si>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</si>
  <si>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</si>
  <si>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</si>
  <si>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</si>
  <si>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</si>
  <si>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</si>
  <si>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</si>
  <si>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</si>
  <si>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</si>
  <si>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</si>
  <si>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</si>
  <si>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</si>
  <si>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</si>
  <si>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</si>
  <si>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</si>
  <si>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</si>
  <si>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</si>
  <si>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</si>
  <si>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</si>
  <si>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</si>
  <si>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</si>
  <si>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</si>
  <si>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</si>
  <si>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</si>
  <si>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</si>
  <si>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</si>
  <si>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</si>
  <si>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</si>
  <si>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</si>
  <si>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</si>
  <si>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</si>
  <si>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</si>
  <si>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</si>
  <si>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</si>
  <si>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</si>
  <si>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</si>
  <si>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</si>
  <si>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</si>
  <si>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</si>
  <si>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</si>
  <si>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</si>
  <si>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</si>
  <si>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</si>
  <si>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</si>
  <si>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</si>
  <si>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</si>
  <si>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</si>
  <si>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</si>
  <si>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</si>
  <si>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</si>
  <si>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</si>
  <si>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</si>
  <si>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</si>
  <si>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</si>
  <si>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</si>
  <si>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</si>
  <si>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</si>
  <si>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</si>
  <si>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</si>
  <si>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</si>
  <si>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</si>
  <si>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</si>
  <si>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</si>
  <si>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</si>
  <si>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</si>
  <si>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</si>
  <si>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</si>
  <si>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</si>
  <si>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</si>
  <si>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</si>
  <si>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</si>
  <si>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</si>
  <si>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</si>
  <si>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</si>
  <si>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</si>
  <si>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</si>
  <si>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</si>
  <si>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</si>
  <si>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</si>
  <si>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</si>
  <si>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</si>
  <si>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</si>
  <si>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</si>
  <si>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</si>
  <si>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</si>
  <si>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</si>
  <si>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</si>
  <si>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</si>
  <si>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</si>
  <si>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</si>
  <si>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</si>
  <si>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</si>
  <si>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</si>
  <si>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</si>
  <si>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</si>
  <si>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</si>
  <si>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</si>
  <si>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</si>
  <si>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</si>
  <si>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</si>
  <si>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</si>
  <si>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</si>
  <si>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</si>
  <si>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</si>
  <si>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</si>
  <si>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</si>
  <si>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</si>
  <si>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</si>
  <si>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</si>
  <si>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</si>
  <si>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</si>
  <si>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</si>
  <si>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</si>
  <si>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</si>
  <si>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</si>
  <si>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</si>
  <si>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</si>
  <si>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</si>
  <si>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</si>
  <si>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</si>
  <si>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</si>
  <si>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</si>
  <si>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</si>
  <si>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</si>
  <si>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</si>
  <si>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</si>
  <si>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</si>
  <si>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</si>
  <si>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</si>
  <si>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</si>
  <si>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</si>
  <si>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</si>
  <si>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</si>
  <si>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</si>
  <si>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</si>
  <si>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</si>
  <si>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</si>
  <si>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</si>
  <si>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</si>
  <si>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</si>
  <si>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</si>
  <si>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</si>
  <si>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</si>
  <si>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</si>
  <si>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</si>
  <si>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</si>
  <si>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</si>
  <si>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</si>
  <si>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</si>
  <si>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</si>
  <si>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</si>
  <si>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</si>
  <si>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</si>
  <si>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</si>
  <si>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</si>
  <si>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</si>
  <si>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</si>
  <si>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</si>
  <si>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</si>
  <si>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</si>
  <si>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</si>
  <si>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</si>
  <si>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</si>
  <si>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</si>
  <si>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</si>
  <si>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</si>
  <si>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</si>
  <si>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</si>
  <si>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</si>
  <si>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</si>
  <si>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</si>
  <si>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</si>
  <si>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</si>
  <si>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</si>
  <si>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</si>
  <si>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</si>
  <si>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</si>
  <si>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</si>
  <si>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</si>
  <si>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</si>
  <si>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</si>
  <si>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</si>
  <si>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</si>
  <si>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</si>
  <si>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</si>
  <si>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</si>
  <si>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</si>
  <si>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</si>
  <si>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</si>
  <si>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</si>
  <si>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</si>
  <si>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</si>
  <si>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</si>
  <si>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</si>
  <si>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</si>
  <si>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</si>
  <si>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</si>
  <si>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</si>
  <si>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</si>
  <si>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</si>
  <si>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</si>
  <si>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</si>
  <si>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</si>
  <si>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</si>
  <si>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</si>
  <si>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</si>
  <si>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</si>
  <si>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</si>
  <si>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</si>
  <si>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</si>
  <si>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</si>
  <si>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</si>
  <si>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</si>
  <si>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</si>
  <si>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</si>
  <si>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</si>
  <si>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</si>
  <si>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</si>
  <si>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</si>
  <si>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</si>
  <si>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</si>
  <si>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</si>
  <si>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</si>
  <si>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</si>
  <si>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</si>
  <si>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</si>
  <si>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</si>
  <si>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</si>
  <si>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</si>
  <si>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</si>
  <si>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</si>
  <si>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</si>
  <si>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</si>
  <si>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</si>
  <si>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</si>
  <si>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</si>
  <si>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</si>
  <si>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</si>
  <si>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</si>
  <si>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</si>
  <si>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</si>
  <si>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</si>
  <si>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</si>
  <si>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</si>
  <si>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</si>
  <si>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</si>
  <si>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</si>
  <si>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</si>
  <si>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</si>
  <si>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</si>
  <si>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</si>
  <si>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</si>
  <si>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</si>
  <si>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</si>
  <si>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</si>
  <si>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</si>
  <si>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</si>
  <si>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</si>
  <si>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</si>
  <si>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</si>
  <si>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</si>
  <si>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</si>
  <si>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</si>
  <si>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</si>
  <si>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</si>
  <si>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</si>
  <si>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</si>
  <si>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</si>
  <si>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</si>
  <si>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</si>
  <si>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</si>
  <si>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</si>
  <si>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</si>
  <si>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</si>
  <si>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</si>
  <si>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</si>
  <si>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</si>
  <si>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</si>
  <si>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</si>
  <si>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</si>
  <si>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</si>
  <si>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</si>
  <si>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</si>
  <si>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</si>
  <si>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</si>
  <si>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</si>
  <si>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</si>
  <si>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</si>
  <si>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</si>
  <si>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</si>
  <si>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</si>
  <si>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</si>
  <si>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</si>
  <si>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</si>
  <si>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</si>
  <si>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</si>
  <si>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</si>
  <si>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</si>
  <si>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</si>
  <si>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</si>
  <si>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</si>
  <si>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</si>
  <si>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</si>
  <si>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</si>
  <si>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</si>
  <si>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</si>
  <si>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</si>
  <si>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</si>
  <si>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</si>
  <si>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</si>
  <si>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</si>
  <si>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</si>
  <si>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</si>
  <si>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</si>
  <si>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</si>
  <si>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</si>
  <si>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</si>
  <si>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</si>
  <si>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</si>
  <si>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</si>
  <si>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</si>
  <si>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</si>
  <si>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</si>
  <si>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</si>
  <si>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</si>
  <si>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</si>
  <si>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</si>
  <si>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</si>
  <si>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</si>
  <si>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</si>
  <si>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</si>
  <si>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</si>
  <si>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</si>
  <si>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</si>
  <si>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</si>
  <si>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</si>
  <si>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</si>
  <si>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</si>
  <si>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</si>
  <si>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</si>
  <si>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</si>
  <si>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</si>
  <si>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</si>
  <si>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</si>
  <si>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</si>
  <si>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</si>
  <si>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</si>
  <si>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</si>
  <si>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</si>
  <si>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</si>
  <si>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</si>
  <si>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</si>
  <si>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</si>
  <si>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</si>
  <si>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</si>
  <si>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</si>
  <si>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</si>
  <si>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</si>
  <si>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</si>
  <si>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</si>
  <si>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</si>
  <si>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</si>
  <si>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</si>
  <si>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</si>
  <si>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</si>
  <si>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</si>
  <si>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</si>
  <si>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</si>
  <si>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</si>
  <si>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</si>
  <si>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</si>
  <si>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</si>
  <si>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</si>
  <si>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</si>
  <si>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</si>
  <si>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</si>
  <si>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</si>
  <si>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</si>
  <si>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</si>
  <si>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</si>
  <si>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</si>
  <si>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</si>
  <si>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</si>
  <si>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</si>
  <si>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</si>
  <si>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</si>
  <si>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</si>
  <si>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</si>
  <si>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</si>
  <si>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</si>
  <si>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</si>
  <si>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</si>
  <si>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</si>
  <si>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</si>
  <si>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</si>
  <si>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</si>
  <si>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</si>
  <si>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</si>
  <si>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</si>
  <si>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</si>
  <si>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</si>
  <si>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</si>
  <si>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</si>
  <si>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</si>
  <si>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</si>
  <si>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</si>
  <si>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</si>
  <si>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</si>
  <si>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</si>
  <si>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</si>
  <si>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</si>
  <si>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</si>
  <si>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</si>
  <si>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</si>
  <si>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</si>
  <si>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</si>
  <si>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</si>
  <si>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</si>
  <si>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</si>
  <si>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</si>
  <si>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</si>
  <si>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</si>
  <si>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</si>
  <si>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</si>
  <si>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</si>
  <si>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</si>
  <si>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</si>
  <si>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</si>
  <si>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</si>
  <si>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</si>
  <si>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</si>
  <si>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</si>
  <si>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</si>
  <si>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</si>
  <si>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</si>
  <si>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</si>
  <si>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</si>
  <si>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</si>
  <si>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</si>
  <si>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</si>
  <si>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</si>
  <si>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</si>
  <si>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</si>
  <si>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</si>
  <si>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</si>
  <si>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</si>
  <si>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</si>
  <si>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</si>
  <si>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</si>
  <si>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</si>
  <si>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</si>
  <si>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</si>
  <si>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</si>
  <si>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</si>
  <si>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</si>
  <si>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</si>
  <si>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</si>
  <si>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</si>
  <si>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</si>
  <si>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</si>
  <si>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</si>
  <si>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</si>
  <si>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</si>
  <si>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</si>
  <si>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</si>
  <si>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</si>
  <si>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</si>
  <si>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</si>
  <si>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</si>
  <si>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</si>
  <si>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</si>
  <si>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</si>
  <si>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</si>
  <si>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</si>
  <si>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</si>
  <si>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</si>
  <si>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</si>
  <si>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</si>
  <si>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</si>
  <si>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</si>
  <si>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</si>
  <si>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</si>
  <si>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</si>
  <si>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</si>
  <si>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</si>
  <si>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</si>
  <si>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</si>
  <si>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</si>
  <si>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</si>
  <si>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</si>
  <si>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</si>
  <si>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</si>
  <si>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</si>
  <si>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</si>
  <si>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</si>
  <si>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</si>
  <si>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</si>
  <si>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</si>
  <si>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</si>
  <si>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</si>
  <si>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</si>
  <si>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</si>
  <si>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</si>
  <si>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</si>
  <si>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</si>
  <si>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</si>
  <si>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</si>
  <si>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</si>
  <si>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</si>
  <si>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</si>
  <si>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</si>
  <si>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</si>
  <si>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</si>
  <si>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</si>
  <si>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</si>
  <si>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</si>
  <si>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</si>
  <si>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</si>
  <si>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</si>
  <si>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</si>
  <si>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</si>
  <si>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</si>
  <si>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</si>
  <si>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</si>
  <si>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</si>
  <si>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</si>
  <si>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</si>
  <si>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</si>
  <si>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</si>
  <si>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</si>
  <si>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</si>
  <si>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</si>
  <si>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</si>
  <si>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</si>
  <si>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</si>
  <si>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</si>
  <si>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</si>
  <si>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</si>
  <si>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</si>
  <si>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</si>
  <si>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</si>
  <si>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</si>
  <si>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</si>
  <si>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</si>
  <si>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</si>
  <si>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</si>
  <si>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</si>
  <si>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</si>
  <si>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</si>
  <si>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</si>
  <si>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</si>
  <si>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</si>
  <si>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</si>
  <si>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</si>
  <si>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</si>
  <si>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</si>
  <si>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</si>
  <si>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</si>
  <si>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</si>
  <si>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</si>
  <si>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</si>
  <si>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</si>
  <si>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</si>
  <si>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</si>
  <si>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</si>
  <si>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</si>
  <si>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</si>
  <si>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</si>
  <si>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</si>
  <si>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</si>
  <si>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</si>
  <si>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</si>
  <si>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</si>
  <si>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</si>
  <si>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</si>
  <si>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</si>
  <si>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</si>
  <si>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</si>
  <si>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</si>
  <si>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</si>
  <si>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</si>
  <si>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</si>
  <si>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</si>
  <si>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</si>
  <si>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</si>
  <si>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</si>
  <si>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</si>
  <si>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</si>
  <si>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</si>
  <si>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</si>
  <si>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</si>
  <si>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</si>
  <si>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</si>
  <si>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</si>
  <si>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</si>
  <si>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</si>
  <si>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</si>
  <si>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</si>
  <si>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</si>
  <si>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</si>
  <si>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</si>
  <si>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</si>
  <si>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</si>
  <si>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</si>
  <si>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</si>
  <si>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</si>
  <si>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</si>
  <si>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</si>
  <si>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</si>
  <si>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</si>
  <si>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</si>
  <si>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</si>
  <si>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</si>
  <si>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</si>
  <si>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</si>
  <si>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</si>
  <si>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</si>
  <si>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</si>
  <si>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</si>
  <si>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</si>
  <si>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</si>
  <si>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</si>
  <si>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</si>
  <si>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</si>
  <si>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</si>
  <si>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</si>
  <si>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</si>
  <si>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</si>
  <si>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</si>
  <si>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</si>
  <si>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</si>
  <si>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</si>
  <si>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</si>
  <si>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</si>
  <si>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</si>
  <si>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</si>
  <si>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</si>
  <si>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</si>
  <si>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</si>
  <si>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</si>
  <si>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</si>
  <si>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</si>
  <si>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</si>
  <si>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</si>
  <si>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</si>
  <si>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</si>
  <si>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</si>
  <si>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</si>
  <si>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</si>
  <si>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</si>
  <si>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</si>
  <si>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</si>
  <si>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</si>
  <si>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</si>
  <si>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</si>
  <si>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</si>
  <si>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</si>
  <si>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</si>
  <si>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</si>
  <si>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</si>
  <si>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</si>
  <si>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</si>
  <si>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</si>
  <si>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</si>
  <si>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</si>
  <si>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</si>
  <si>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</si>
  <si>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</si>
  <si>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</si>
  <si>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</si>
  <si>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</si>
  <si>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</si>
  <si>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</si>
  <si>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</si>
  <si>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</si>
  <si>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</si>
  <si>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</si>
  <si>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</si>
  <si>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</si>
  <si>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</si>
  <si>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</si>
  <si>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</si>
  <si>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</si>
  <si>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</si>
  <si>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</si>
  <si>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</si>
  <si>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</si>
  <si>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</si>
  <si>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</si>
  <si>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</si>
  <si>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</si>
  <si>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</si>
  <si>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</si>
  <si>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</si>
  <si>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</si>
  <si>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</si>
  <si>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</si>
  <si>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</si>
  <si>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</si>
  <si>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</si>
  <si>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</si>
  <si>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</si>
  <si>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</si>
  <si>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</si>
  <si>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</si>
  <si>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</si>
  <si>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</si>
  <si>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</si>
  <si>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</si>
  <si>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</si>
  <si>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</si>
  <si>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</si>
  <si>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</si>
  <si>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</si>
  <si>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</si>
  <si>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</si>
  <si>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</si>
  <si>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</si>
  <si>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</si>
  <si>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</si>
  <si>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</si>
  <si>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</si>
  <si>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</si>
  <si>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</si>
  <si>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</si>
  <si>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</si>
  <si>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</si>
  <si>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</si>
  <si>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</si>
  <si>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</si>
  <si>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</si>
  <si>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</si>
  <si>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</si>
  <si>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</si>
  <si>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</si>
  <si>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</si>
  <si>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</si>
  <si>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</si>
  <si>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</si>
  <si>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</si>
  <si>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</si>
  <si>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</si>
  <si>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</si>
  <si>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</si>
  <si>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</si>
  <si>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</si>
  <si>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</si>
  <si>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</si>
  <si>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</si>
  <si>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</si>
  <si>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</si>
  <si>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</si>
  <si>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</si>
  <si>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</si>
  <si>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</si>
  <si>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</si>
  <si>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</si>
  <si>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</si>
  <si>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</si>
  <si>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</si>
  <si>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</si>
  <si>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</si>
  <si>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</si>
  <si>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</si>
  <si>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</si>
  <si>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</si>
  <si>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</si>
  <si>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</si>
  <si>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</si>
  <si>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</si>
  <si>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</si>
  <si>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</si>
  <si>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</si>
  <si>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</si>
  <si>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</si>
  <si>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</si>
  <si>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</si>
  <si>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</si>
  <si>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</si>
  <si>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</si>
  <si>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</si>
  <si>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</si>
  <si>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</si>
  <si>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</si>
  <si>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</si>
  <si>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</si>
  <si>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</si>
  <si>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</si>
  <si>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</si>
  <si>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</si>
  <si>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</si>
  <si>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</si>
  <si>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</si>
  <si>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</si>
  <si>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</si>
  <si>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</si>
  <si>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</si>
  <si>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</si>
  <si>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</si>
  <si>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</si>
  <si>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</si>
  <si>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</si>
  <si>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</si>
  <si>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</si>
  <si>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</si>
  <si>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</si>
  <si>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</si>
  <si>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</si>
  <si>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</si>
  <si>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</si>
  <si>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</si>
  <si>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</si>
  <si>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</si>
  <si>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</si>
  <si>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</si>
  <si>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</si>
  <si>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</si>
  <si>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</si>
  <si>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</si>
  <si>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</si>
  <si>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</si>
  <si>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</si>
  <si>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</si>
  <si>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</si>
  <si>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</si>
  <si>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</si>
  <si>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</si>
  <si>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</si>
  <si>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</si>
  <si>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</si>
  <si>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</si>
  <si>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</si>
  <si>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</si>
  <si>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</si>
  <si>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</si>
  <si>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</si>
  <si>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</si>
  <si>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</si>
  <si>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</si>
  <si>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</si>
  <si>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</si>
  <si>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</si>
  <si>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</si>
  <si>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</si>
  <si>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</si>
  <si>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</si>
  <si>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</si>
  <si>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</si>
  <si>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</si>
  <si>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</si>
  <si>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</si>
  <si>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</si>
  <si>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</si>
  <si>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</si>
  <si>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</si>
  <si>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</si>
  <si>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</si>
  <si>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</si>
  <si>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</si>
  <si>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</si>
  <si>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</si>
  <si>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</si>
  <si>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</si>
  <si>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</si>
  <si>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</si>
  <si>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</si>
  <si>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</si>
  <si>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</si>
  <si>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</si>
  <si>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</si>
  <si>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</si>
  <si>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</si>
  <si>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</si>
  <si>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</si>
  <si>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</si>
  <si>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</si>
  <si>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</si>
  <si>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</si>
  <si>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</si>
  <si>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</si>
  <si>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</si>
  <si>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</si>
  <si>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</si>
  <si>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</si>
  <si>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</si>
  <si>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</si>
  <si>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</si>
  <si>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</si>
  <si>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</si>
  <si>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</si>
  <si>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</si>
  <si>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</si>
  <si>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</si>
  <si>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</si>
  <si>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</si>
  <si>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</si>
  <si>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</si>
  <si>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</si>
  <si>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</si>
  <si>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</si>
  <si>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</si>
  <si>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</si>
  <si>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</si>
  <si>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</si>
  <si>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</si>
  <si>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</si>
  <si>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</si>
  <si>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</si>
  <si>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</si>
  <si>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</si>
  <si>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</si>
  <si>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</si>
  <si>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</si>
  <si>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</si>
  <si>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</si>
  <si>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</si>
  <si>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</si>
  <si>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</si>
  <si>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</si>
  <si>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</si>
  <si>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</si>
  <si>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</si>
  <si>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</si>
  <si>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</si>
  <si>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</si>
  <si>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</si>
  <si>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</si>
  <si>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</si>
  <si>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</si>
  <si>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</si>
  <si>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</si>
  <si>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</si>
  <si>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</si>
  <si>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</si>
  <si>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</si>
  <si>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</si>
  <si>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</si>
  <si>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</si>
  <si>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</si>
  <si>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</si>
  <si>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</si>
  <si>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</si>
  <si>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</si>
  <si>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</si>
  <si>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</si>
  <si>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</si>
  <si>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</si>
  <si>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</si>
  <si>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</si>
  <si>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</si>
  <si>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</si>
  <si>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</si>
  <si>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</si>
  <si>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</si>
  <si>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</si>
  <si>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</si>
  <si>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</si>
  <si>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</si>
  <si>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</si>
  <si>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</si>
  <si>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</si>
  <si>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</si>
  <si>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</si>
  <si>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</si>
  <si>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</si>
  <si>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</si>
  <si>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</si>
  <si>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</si>
  <si>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</si>
  <si>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</si>
  <si>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</si>
  <si>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</si>
  <si>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</si>
  <si>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</si>
  <si>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</si>
  <si>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</si>
  <si>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</si>
  <si>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</si>
  <si>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</si>
  <si>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</si>
  <si>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</si>
  <si>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</si>
  <si>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</si>
  <si>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</si>
  <si>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</si>
  <si>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</si>
  <si>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</si>
  <si>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</si>
  <si>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</si>
  <si>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</si>
  <si>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</si>
  <si>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</si>
  <si>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</si>
  <si>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</si>
  <si>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</si>
  <si>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</si>
  <si>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</si>
  <si>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</si>
  <si>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</si>
  <si>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</si>
  <si>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</si>
  <si>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</si>
  <si>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</si>
  <si>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</si>
  <si>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</si>
  <si>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</si>
  <si>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</si>
  <si>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</si>
  <si>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</si>
  <si>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</si>
  <si>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</si>
  <si>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</si>
  <si>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</si>
  <si>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</si>
  <si>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</si>
  <si>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</si>
  <si>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</si>
  <si>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</si>
  <si>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</si>
  <si>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</si>
  <si>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</si>
  <si>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</si>
  <si>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</si>
  <si>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</si>
  <si>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</si>
  <si>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</si>
  <si>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</si>
  <si>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</si>
  <si>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</si>
  <si>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</si>
  <si>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</si>
  <si>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</si>
  <si>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</si>
  <si>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</si>
  <si>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</si>
  <si>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</si>
  <si>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</si>
  <si>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</si>
  <si>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</si>
  <si>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</si>
  <si>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</si>
  <si>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</si>
  <si>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</si>
  <si>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</si>
  <si>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</si>
  <si>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</si>
  <si>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</si>
  <si>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</si>
  <si>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</si>
  <si>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</si>
  <si>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</si>
  <si>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</si>
  <si>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</si>
  <si>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</si>
  <si>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</si>
  <si>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</si>
  <si>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</si>
  <si>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</si>
  <si>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</si>
  <si>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</si>
  <si>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</si>
  <si>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</si>
  <si>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</si>
  <si>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</si>
  <si>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</si>
  <si>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</si>
  <si>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</si>
  <si>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</si>
  <si>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</si>
  <si>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</si>
  <si>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</si>
  <si>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</si>
  <si>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</si>
  <si>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</si>
  <si>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</si>
  <si>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</si>
  <si>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</si>
  <si>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</si>
  <si>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</si>
  <si>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</si>
  <si>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</si>
  <si>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</si>
  <si>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</si>
  <si>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</si>
  <si>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</si>
  <si>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</si>
  <si>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</si>
  <si>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</si>
  <si>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</si>
  <si>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</si>
  <si>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</si>
  <si>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</si>
  <si>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</si>
  <si>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</si>
  <si>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</si>
  <si>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</si>
  <si>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</si>
  <si>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</si>
  <si>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</si>
  <si>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</si>
  <si>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</si>
  <si>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</si>
  <si>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</si>
  <si>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</si>
  <si>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</si>
  <si>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</si>
  <si>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</si>
  <si>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</si>
  <si>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</si>
  <si>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</si>
  <si>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</si>
  <si>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</si>
  <si>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</si>
  <si>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</si>
  <si>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</si>
  <si>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</si>
  <si>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</si>
  <si>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</si>
  <si>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</si>
  <si>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</si>
  <si>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</si>
  <si>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</si>
  <si>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</si>
  <si>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</si>
  <si>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</si>
  <si>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</si>
  <si>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</si>
  <si>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</si>
  <si>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</si>
  <si>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</si>
  <si>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</si>
  <si>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</si>
  <si>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</si>
  <si>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</si>
  <si>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</si>
  <si>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</si>
  <si>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</si>
  <si>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</si>
  <si>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</si>
  <si>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</si>
  <si>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</si>
  <si>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</si>
  <si>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</si>
  <si>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</si>
  <si>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</si>
  <si>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</si>
  <si>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</si>
  <si>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</si>
  <si>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</si>
  <si>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</si>
  <si>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</si>
  <si>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</si>
  <si>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</si>
  <si>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</si>
  <si>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</si>
  <si>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</si>
  <si>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</si>
  <si>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</si>
  <si>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</si>
  <si>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</si>
  <si>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</si>
  <si>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</si>
  <si>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</si>
  <si>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</si>
  <si>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</si>
  <si>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</si>
  <si>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</si>
  <si>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</si>
  <si>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</si>
  <si>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</si>
  <si>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</si>
  <si>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</si>
  <si>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</si>
  <si>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</si>
  <si>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</si>
  <si>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</si>
  <si>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</si>
  <si>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</si>
  <si>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</si>
  <si>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</si>
  <si>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</si>
  <si>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</si>
  <si>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</si>
  <si>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</si>
  <si>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</si>
  <si>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</si>
  <si>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</si>
  <si>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</si>
  <si>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</si>
  <si>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</si>
  <si>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</si>
  <si>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</si>
  <si>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</si>
  <si>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</si>
  <si>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</si>
  <si>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</si>
  <si>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</si>
  <si>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</si>
  <si>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</si>
  <si>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</si>
  <si>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</si>
  <si>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</si>
  <si>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</si>
  <si>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</si>
  <si>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</si>
  <si>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</si>
  <si>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</si>
  <si>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</si>
  <si>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</si>
  <si>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</si>
  <si>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</si>
  <si>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</si>
  <si>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</si>
  <si>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</si>
  <si>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</si>
  <si>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</si>
  <si>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</si>
  <si>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</si>
  <si>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</si>
  <si>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</si>
  <si>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</si>
  <si>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</si>
  <si>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</si>
  <si>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</si>
  <si>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</si>
  <si>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</si>
  <si>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</si>
  <si>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</si>
  <si>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</si>
  <si>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</si>
  <si>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</si>
  <si>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</si>
  <si>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</si>
  <si>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</si>
  <si>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</si>
  <si>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</si>
  <si>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</si>
  <si>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</si>
  <si>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</si>
  <si>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</si>
  <si>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</si>
  <si>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</si>
  <si>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</si>
  <si>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</si>
  <si>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</si>
  <si>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</si>
  <si>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</si>
  <si>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</si>
  <si>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</si>
  <si>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</si>
  <si>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</si>
  <si>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</si>
  <si>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</si>
  <si>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</si>
  <si>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</si>
  <si>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</si>
  <si>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</si>
  <si>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</si>
  <si>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</si>
  <si>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</si>
  <si>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</si>
  <si>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</si>
  <si>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</si>
  <si>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</si>
  <si>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</si>
  <si>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</si>
  <si>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</si>
  <si>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</si>
  <si>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</si>
  <si>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</si>
  <si>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</si>
  <si>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</si>
  <si>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</si>
  <si>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</si>
  <si>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</si>
  <si>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</si>
  <si>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</si>
  <si>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</si>
  <si>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</si>
  <si>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</si>
  <si>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</si>
  <si>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</si>
  <si>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</si>
  <si>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</si>
  <si>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</si>
  <si>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</si>
  <si>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</si>
  <si>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</si>
  <si>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</si>
  <si>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</si>
  <si>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</si>
  <si>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</si>
  <si>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</si>
  <si>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</si>
  <si>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</si>
  <si>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</si>
  <si>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</si>
  <si>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</si>
  <si>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</si>
  <si>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</si>
  <si>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</si>
  <si>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</si>
  <si>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</si>
  <si>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</si>
  <si>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</si>
  <si>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</si>
  <si>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</si>
  <si>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</si>
  <si>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</si>
  <si>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</si>
  <si>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</si>
  <si>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</si>
  <si>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</si>
  <si>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</si>
  <si>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</si>
  <si>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</si>
  <si>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</si>
  <si>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</si>
  <si>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</si>
  <si>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</si>
  <si>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</si>
  <si>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</si>
  <si>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</si>
  <si>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</si>
  <si>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</si>
  <si>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</si>
  <si>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</si>
  <si>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</si>
  <si>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</si>
  <si>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</si>
  <si>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</si>
  <si>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</si>
  <si>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</si>
  <si>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</si>
  <si>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</si>
  <si>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</si>
  <si>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</si>
  <si>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</si>
  <si>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</si>
  <si>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</si>
  <si>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</si>
  <si>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</si>
  <si>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</si>
  <si>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</si>
  <si>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</si>
  <si>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</si>
  <si>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</si>
  <si>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</si>
  <si>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</si>
  <si>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</si>
  <si>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</si>
  <si>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</si>
  <si>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</si>
  <si>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</si>
  <si>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</si>
  <si>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</si>
  <si>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</si>
  <si>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</si>
  <si>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</si>
  <si>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</si>
  <si>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</si>
  <si>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</si>
  <si>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</si>
  <si>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</si>
  <si>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</si>
  <si>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</si>
  <si>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</si>
  <si>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</si>
  <si>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</si>
  <si>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</si>
  <si>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</si>
  <si>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</si>
  <si>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</si>
  <si>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</si>
  <si>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</si>
  <si>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</si>
  <si>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</si>
  <si>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</si>
  <si>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</si>
  <si>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</si>
  <si>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</si>
  <si>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</si>
  <si>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</si>
  <si>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</si>
  <si>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</si>
  <si>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</si>
  <si>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</si>
  <si>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</si>
  <si>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</si>
  <si>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</si>
  <si>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</si>
  <si>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</si>
  <si>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</si>
  <si>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</si>
  <si>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</si>
  <si>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</si>
  <si>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</si>
  <si>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</si>
  <si>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</si>
  <si>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</si>
  <si>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</si>
  <si>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</si>
  <si>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</si>
  <si>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</si>
  <si>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</si>
  <si>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</si>
  <si>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</si>
  <si>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</si>
  <si>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</si>
  <si>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</si>
  <si>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</si>
  <si>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</si>
  <si>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</si>
  <si>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</si>
  <si>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</si>
  <si>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</si>
  <si>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</si>
  <si>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</si>
  <si>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</si>
  <si>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</si>
  <si>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</si>
  <si>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</si>
  <si>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</si>
  <si>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</si>
  <si>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</si>
  <si>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</si>
  <si>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</si>
  <si>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</si>
  <si>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</si>
  <si>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</si>
  <si>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</si>
  <si>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</si>
  <si>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</si>
  <si>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</si>
  <si>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</si>
  <si>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</si>
  <si>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</si>
  <si>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</si>
  <si>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</si>
  <si>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</si>
  <si>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</si>
  <si>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</si>
  <si>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</si>
  <si>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</si>
  <si>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</si>
  <si>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</si>
  <si>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</si>
  <si>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</si>
  <si>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</si>
  <si>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</si>
  <si>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</si>
  <si>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</si>
  <si>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</si>
  <si>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</si>
  <si>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</si>
  <si>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</si>
  <si>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</si>
  <si>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</si>
  <si>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</si>
  <si>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</si>
  <si>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</si>
  <si>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</si>
  <si>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</si>
  <si>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</si>
  <si>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</si>
  <si>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</si>
  <si>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</si>
  <si>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</si>
  <si>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</si>
  <si>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</si>
  <si>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</si>
  <si>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</si>
  <si>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</si>
  <si>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</si>
  <si>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</si>
  <si>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</si>
  <si>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</si>
  <si>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</si>
  <si>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</si>
  <si>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</si>
  <si>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</si>
  <si>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</si>
  <si>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</si>
  <si>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</si>
  <si>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</si>
  <si>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</si>
  <si>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</si>
  <si>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</si>
  <si>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</si>
  <si>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</si>
  <si>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</si>
  <si>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</si>
  <si>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</si>
  <si>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</si>
  <si>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</si>
  <si>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</si>
  <si>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</si>
  <si>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</si>
  <si>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</si>
  <si>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</si>
  <si>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</si>
  <si>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</si>
  <si>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</si>
  <si>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</si>
  <si>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</si>
  <si>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</si>
  <si>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</si>
  <si>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</si>
  <si>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</si>
  <si>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</si>
  <si>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</si>
  <si>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</si>
  <si>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</si>
  <si>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</si>
  <si>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</si>
  <si>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</si>
  <si>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</si>
  <si>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</si>
  <si>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</si>
  <si>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</si>
  <si>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</si>
  <si>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</si>
  <si>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</si>
  <si>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</si>
  <si>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</si>
  <si>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</si>
  <si>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</si>
  <si>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</si>
  <si>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</si>
  <si>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</si>
  <si>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</si>
  <si>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</si>
  <si>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</si>
  <si>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</si>
  <si>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</si>
  <si>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</si>
  <si>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</si>
  <si>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</si>
  <si>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</si>
  <si>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</si>
  <si>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</si>
  <si>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</si>
  <si>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</si>
  <si>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</si>
  <si>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</si>
  <si>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</si>
  <si>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</si>
  <si>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</si>
  <si>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</si>
  <si>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</si>
  <si>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</si>
  <si>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</si>
  <si>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</si>
  <si>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</si>
  <si>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</si>
  <si>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</si>
  <si>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</si>
  <si>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</si>
  <si>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</si>
  <si>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</si>
  <si>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</si>
  <si>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</si>
  <si>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</si>
  <si>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</si>
  <si>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</si>
  <si>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</si>
  <si>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</si>
  <si>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</si>
  <si>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</si>
  <si>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</si>
  <si>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</si>
  <si>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</si>
  <si>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</si>
  <si>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</si>
  <si>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</si>
  <si>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</si>
  <si>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</si>
  <si>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</si>
  <si>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</si>
  <si>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</si>
  <si>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</si>
  <si>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</si>
  <si>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</si>
  <si>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</si>
  <si>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</si>
  <si>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</si>
  <si>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</si>
  <si>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</si>
  <si>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</si>
  <si>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</si>
  <si>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</si>
  <si>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</si>
  <si>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</si>
  <si>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</si>
  <si>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</si>
  <si>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</si>
  <si>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</si>
  <si>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</si>
  <si>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</si>
  <si>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</si>
  <si>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</si>
  <si>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</si>
  <si>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</si>
  <si>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</si>
  <si>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</si>
  <si>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</si>
  <si>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</si>
  <si>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</si>
  <si>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</si>
  <si>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</si>
  <si>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</si>
  <si>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</si>
  <si>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</si>
  <si>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</si>
  <si>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</si>
  <si>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</si>
  <si>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</si>
  <si>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</si>
  <si>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</si>
  <si>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</si>
  <si>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</si>
  <si>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</si>
  <si>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</si>
  <si>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</si>
  <si>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</si>
  <si>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</si>
  <si>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</si>
  <si>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</si>
  <si>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</si>
  <si>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</si>
  <si>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</si>
  <si>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</si>
  <si>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</si>
  <si>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</si>
  <si>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</si>
  <si>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</si>
  <si>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</si>
  <si>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</si>
  <si>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</si>
  <si>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</si>
  <si>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</si>
  <si>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</si>
  <si>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</si>
  <si>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</si>
  <si>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</si>
  <si>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</si>
  <si>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</si>
  <si>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</si>
  <si>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</si>
  <si>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</si>
  <si>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</si>
  <si>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</si>
  <si>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</si>
  <si>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</si>
  <si>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</si>
  <si>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</si>
  <si>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</si>
  <si>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</si>
  <si>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</si>
  <si>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</si>
  <si>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</si>
  <si>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</si>
  <si>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</si>
  <si>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</si>
  <si>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</si>
  <si>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</si>
  <si>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</si>
  <si>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</si>
  <si>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</si>
  <si>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</si>
  <si>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</si>
  <si>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</si>
  <si>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</si>
  <si>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</si>
  <si>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</si>
  <si>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</si>
  <si>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b896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</si>
</sst>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43281</v>
      </c>
      <c r="M6" s="1021"/>
      <c r="N6" s="1046" t="s">
        <v>1010</v>
      </c>
      <c r="O6" s="1010"/>
      <c r="P6" s="1047">
        <f>OTCHET!F9</f>
        <v>43281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43281</v>
      </c>
      <c r="H9" s="1021"/>
      <c r="I9" s="1071">
        <f>+L4</f>
        <v>2018</v>
      </c>
      <c r="J9" s="1072">
        <f>+L6</f>
        <v>43281</v>
      </c>
      <c r="K9" s="1073"/>
      <c r="L9" s="1074">
        <f>+L6</f>
        <v>43281</v>
      </c>
      <c r="M9" s="1073"/>
      <c r="N9" s="1075">
        <f>+L6</f>
        <v>43281</v>
      </c>
      <c r="O9" s="1076"/>
      <c r="P9" s="1077">
        <f>+L4</f>
        <v>2018</v>
      </c>
      <c r="Q9" s="1075">
        <f>+L6</f>
        <v>43281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2921145</v>
      </c>
      <c r="J59" s="1122">
        <f>+IF(OR($P$2=98,$P$2=42,$P$2=96,$P$2=97),$Q59,0)</f>
        <v>32863</v>
      </c>
      <c r="K59" s="1097"/>
      <c r="L59" s="1122">
        <f>+IF($P$2=33,$Q59,0)</f>
        <v>0</v>
      </c>
      <c r="M59" s="1097"/>
      <c r="N59" s="1123">
        <f>+ROUND(+G59+J59+L59,0)</f>
        <v>32863</v>
      </c>
      <c r="O59" s="1099"/>
      <c r="P59" s="1121">
        <f>+ROUND(+OTCHET!E277+OTCHET!E278,0)</f>
        <v>2921145</v>
      </c>
      <c r="Q59" s="1122">
        <f>+ROUND(+OTCHET!L277+OTCHET!L278,0)</f>
        <v>32863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2921145</v>
      </c>
      <c r="J63" s="1210">
        <f>+ROUND(+SUM(J58:J61),0)</f>
        <v>32863</v>
      </c>
      <c r="K63" s="1097"/>
      <c r="L63" s="1210">
        <f>+ROUND(+SUM(L58:L61),0)</f>
        <v>0</v>
      </c>
      <c r="M63" s="1097"/>
      <c r="N63" s="1211">
        <f>+ROUND(+SUM(N58:N61),0)</f>
        <v>32863</v>
      </c>
      <c r="O63" s="1099"/>
      <c r="P63" s="1209">
        <f>+ROUND(+SUM(P58:P61),0)</f>
        <v>2921145</v>
      </c>
      <c r="Q63" s="1210">
        <f>+ROUND(+SUM(Q58:Q61),0)</f>
        <v>32863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2921145</v>
      </c>
      <c r="J77" s="1235">
        <f>+ROUND(J56+J63+J67+J71+J75,0)</f>
        <v>32863</v>
      </c>
      <c r="K77" s="1097"/>
      <c r="L77" s="1235">
        <f>+ROUND(L56+L63+L67+L71+L75,0)</f>
        <v>0</v>
      </c>
      <c r="M77" s="1097"/>
      <c r="N77" s="1236">
        <f>+ROUND(N56+N63+N67+N71+N75,0)</f>
        <v>32863</v>
      </c>
      <c r="O77" s="1099"/>
      <c r="P77" s="1233">
        <f>+ROUND(P56+P63+P67+P71+P75,0)</f>
        <v>2921145</v>
      </c>
      <c r="Q77" s="1234">
        <f>+ROUND(Q56+Q63+Q67+Q71+Q75,0)</f>
        <v>32863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2921145</v>
      </c>
      <c r="J79" s="1110">
        <f>+IF(OR($P$2=98,$P$2=42,$P$2=96,$P$2=97),$Q79,0)</f>
        <v>62065</v>
      </c>
      <c r="K79" s="1097"/>
      <c r="L79" s="1110">
        <f>+IF($P$2=33,$Q79,0)</f>
        <v>0</v>
      </c>
      <c r="M79" s="1097"/>
      <c r="N79" s="1111">
        <f>+ROUND(+G79+J79+L79,0)</f>
        <v>62065</v>
      </c>
      <c r="O79" s="1099"/>
      <c r="P79" s="1109">
        <f>+ROUND(OTCHET!E421,0)</f>
        <v>2921145</v>
      </c>
      <c r="Q79" s="1110">
        <f>+ROUND(OTCHET!L421,0)</f>
        <v>62065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2921145</v>
      </c>
      <c r="J81" s="1244">
        <f>+ROUND(J79+J80,0)</f>
        <v>62065</v>
      </c>
      <c r="K81" s="1097"/>
      <c r="L81" s="1244">
        <f>+ROUND(L79+L80,0)</f>
        <v>0</v>
      </c>
      <c r="M81" s="1097"/>
      <c r="N81" s="1245">
        <f>+ROUND(N79+N80,0)</f>
        <v>62065</v>
      </c>
      <c r="O81" s="1099"/>
      <c r="P81" s="1243">
        <f>+ROUND(P79+P80,0)</f>
        <v>2921145</v>
      </c>
      <c r="Q81" s="1244">
        <f>+ROUND(Q79+Q80,0)</f>
        <v>62065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29202</v>
      </c>
      <c r="K83" s="1097"/>
      <c r="L83" s="1257">
        <f>+ROUND(L48,0)-ROUND(L77,0)+ROUND(L81,0)</f>
        <v>0</v>
      </c>
      <c r="M83" s="1097"/>
      <c r="N83" s="1258">
        <f>+ROUND(N48,0)-ROUND(N77,0)+ROUND(N81,0)</f>
        <v>29202</v>
      </c>
      <c r="O83" s="1259"/>
      <c r="P83" s="1256">
        <f>+ROUND(P48,0)-ROUND(P77,0)+ROUND(P81,0)</f>
        <v>0</v>
      </c>
      <c r="Q83" s="1257">
        <f>+ROUND(Q48,0)-ROUND(Q77,0)+ROUND(Q81,0)</f>
        <v>29202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-29202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-29202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-29202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29202</v>
      </c>
      <c r="K131" s="1097"/>
      <c r="L131" s="1122">
        <f>+IF($P$2=33,$Q131,0)</f>
        <v>0</v>
      </c>
      <c r="M131" s="1097"/>
      <c r="N131" s="1123">
        <f>+ROUND(+G131+J131+L131,0)</f>
        <v>29202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29202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29202</v>
      </c>
      <c r="K132" s="1097"/>
      <c r="L132" s="1297">
        <f>+ROUND(+L131-L129-L130,0)</f>
        <v>0</v>
      </c>
      <c r="M132" s="1097"/>
      <c r="N132" s="1298">
        <f>+ROUND(+N131-N129-N130,0)</f>
        <v>29202</v>
      </c>
      <c r="O132" s="1099"/>
      <c r="P132" s="1296">
        <f>+ROUND(+P131-P129-P130,0)</f>
        <v>0</v>
      </c>
      <c r="Q132" s="1297">
        <f>+ROUND(+Q131-Q129-Q130,0)</f>
        <v>29202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43281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2921145</v>
      </c>
      <c r="F38" s="849">
        <f>F39+F43+F44+F46+SUM(F48:F52)+F55</f>
        <v>32863</v>
      </c>
      <c r="G38" s="850">
        <f>G39+G43+G44+G46+SUM(G48:G52)+G55</f>
        <v>0</v>
      </c>
      <c r="H38" s="851">
        <f>H39+H43+H44+H46+SUM(H48:H52)+H55</f>
        <v>32863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2921145</v>
      </c>
      <c r="F49" s="817">
        <f t="shared" si="1"/>
        <v>32863</v>
      </c>
      <c r="G49" s="818">
        <f>OTCHET!I277+OTCHET!I278+OTCHET!I286+OTCHET!I289</f>
        <v>0</v>
      </c>
      <c r="H49" s="819">
        <f>OTCHET!J277+OTCHET!J278+OTCHET!J286+OTCHET!J289</f>
        <v>32863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2921145</v>
      </c>
      <c r="F56" s="894">
        <f>+F57+F58+F62</f>
        <v>62065</v>
      </c>
      <c r="G56" s="895">
        <f>+G57+G58+G62</f>
        <v>0</v>
      </c>
      <c r="H56" s="896">
        <f>+H57+H58+H62</f>
        <v>62065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2921145</v>
      </c>
      <c r="F58" s="903">
        <f t="shared" si="2"/>
        <v>62065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62065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29202</v>
      </c>
      <c r="G64" s="930">
        <f>+G22-G38+G56-G63</f>
        <v>0</v>
      </c>
      <c r="H64" s="931">
        <f>+H22-H38+H56-H63</f>
        <v>29202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-29202</v>
      </c>
      <c r="G66" s="940">
        <f>SUM(+G68+G76+G77+G84+G85+G86+G89+G90+G91+G92+G93+G94+G95)</f>
        <v>0</v>
      </c>
      <c r="H66" s="941">
        <f>SUM(+H68+H76+H77+H84+H85+H86+H89+H90+H91+H92+H93+H94+H95)</f>
        <v>-29202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-29202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-29202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6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РА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43281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юни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РА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43281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2921145</v>
      </c>
      <c r="F277" s="275">
        <f t="shared" si="70"/>
        <v>0</v>
      </c>
      <c r="G277" s="276">
        <f t="shared" si="70"/>
        <v>2921145</v>
      </c>
      <c r="H277" s="277">
        <f t="shared" si="70"/>
        <v>0</v>
      </c>
      <c r="I277" s="275">
        <f t="shared" si="70"/>
        <v>0</v>
      </c>
      <c r="J277" s="276">
        <f t="shared" si="70"/>
        <v>32863</v>
      </c>
      <c r="K277" s="277">
        <f t="shared" si="70"/>
        <v>0</v>
      </c>
      <c r="L277" s="311">
        <f t="shared" si="70"/>
        <v>32863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2921145</v>
      </c>
      <c r="F303" s="397">
        <f t="shared" si="79"/>
        <v>0</v>
      </c>
      <c r="G303" s="398">
        <f t="shared" si="79"/>
        <v>2921145</v>
      </c>
      <c r="H303" s="399">
        <f t="shared" si="79"/>
        <v>0</v>
      </c>
      <c r="I303" s="397">
        <f t="shared" si="79"/>
        <v>0</v>
      </c>
      <c r="J303" s="398">
        <f t="shared" si="79"/>
        <v>32863</v>
      </c>
      <c r="K303" s="399">
        <f t="shared" si="79"/>
        <v>0</v>
      </c>
      <c r="L303" s="396">
        <f t="shared" si="79"/>
        <v>32863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РА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43281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2921145</v>
      </c>
      <c r="F401" s="1636">
        <f t="shared" si="92"/>
        <v>0</v>
      </c>
      <c r="G401" s="1640">
        <f t="shared" si="92"/>
        <v>2921145</v>
      </c>
      <c r="H401" s="1643">
        <f>SUM(H402:H403)</f>
        <v>0</v>
      </c>
      <c r="I401" s="1636">
        <f t="shared" si="92"/>
        <v>0</v>
      </c>
      <c r="J401" s="1641">
        <f t="shared" si="92"/>
        <v>62065</v>
      </c>
      <c r="K401" s="446">
        <f>SUM(K402:K403)</f>
        <v>0</v>
      </c>
      <c r="L401" s="1380">
        <f t="shared" si="92"/>
        <v>62065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2921145</v>
      </c>
      <c r="F402" s="152"/>
      <c r="G402" s="1630">
        <v>2921145</v>
      </c>
      <c r="H402" s="1627">
        <v>0</v>
      </c>
      <c r="I402" s="152"/>
      <c r="J402" s="1630">
        <v>62065</v>
      </c>
      <c r="K402" s="1639">
        <v>0</v>
      </c>
      <c r="L402" s="1381">
        <f>I402+J402+K402</f>
        <v>62065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2921145</v>
      </c>
      <c r="F421" s="497">
        <f t="shared" si="98"/>
        <v>0</v>
      </c>
      <c r="G421" s="498">
        <f t="shared" si="98"/>
        <v>2921145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62065</v>
      </c>
      <c r="K421" s="517">
        <f>SUM(K363,K377,K385,K390,K393,K398,K401,K404,K407,K408,K411,K414)</f>
        <v>0</v>
      </c>
      <c r="L421" s="514">
        <f t="shared" si="98"/>
        <v>62065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РА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43281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29202</v>
      </c>
      <c r="K447" s="550">
        <f t="shared" si="103"/>
        <v>0</v>
      </c>
      <c r="L447" s="551">
        <f t="shared" si="103"/>
        <v>29202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-29202</v>
      </c>
      <c r="K448" s="557">
        <f t="shared" si="104"/>
        <v>0</v>
      </c>
      <c r="L448" s="558">
        <f>+L599</f>
        <v>-29202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РА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43281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-29202</v>
      </c>
      <c r="K568" s="583">
        <f t="shared" si="133"/>
        <v>0</v>
      </c>
      <c r="L568" s="580">
        <f t="shared" si="133"/>
        <v>-29202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-29202</v>
      </c>
      <c r="K575" s="1655">
        <v>0</v>
      </c>
      <c r="L575" s="1395">
        <f t="shared" si="134"/>
        <v>-29202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-29202</v>
      </c>
      <c r="K599" s="668">
        <f t="shared" si="138"/>
        <v>0</v>
      </c>
      <c r="L599" s="664">
        <f t="shared" si="138"/>
        <v>-29202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  <c r="N620" s="8"/>
    </row>
    <row r="621" spans="2:14" ht="15.75">
      <c r="B621" s="1831" t="str">
        <f>$B$7</f>
        <v>ОТЧЕТНИ ДАННИ ПО ЕБК ЗА СМЕТКИТЕ ЗА СРЕДСТВАТА ОТ ЕВРОПЕЙСКИЯ СЪЮЗ - РА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  <c r="N622" s="8"/>
    </row>
    <row r="623" spans="2:14" ht="15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43281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  <c r="N627" s="8"/>
    </row>
    <row r="628" spans="2:14" ht="15.7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  <c r="N629" s="8"/>
    </row>
    <row r="630" spans="2:14" ht="15.75">
      <c r="B630" s="248"/>
      <c r="C630" s="249"/>
      <c r="D630" s="250" t="s">
        <v>721</v>
      </c>
      <c r="E630" s="1770" t="s">
        <v>2049</v>
      </c>
      <c r="F630" s="1771"/>
      <c r="G630" s="1771"/>
      <c r="H630" s="1772"/>
      <c r="I630" s="1779" t="s">
        <v>2050</v>
      </c>
      <c r="J630" s="1780"/>
      <c r="K630" s="1780"/>
      <c r="L630" s="1781"/>
      <c r="M630" s="7">
        <f>(IF($E753&lt;&gt;0,$M$2,IF($L753&lt;&gt;0,$M$2,"")))</f>
        <v>1</v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  <c r="N633" s="8"/>
    </row>
    <row r="634" spans="2:14" ht="15.75">
      <c r="B634" s="1456"/>
      <c r="C634" s="1461">
        <f>VLOOKUP(D635,EBK_DEIN2,2,FALSE)</f>
        <v>3311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  <c r="N634" s="8"/>
    </row>
    <row r="635" spans="2:14" ht="15.75">
      <c r="B635" s="1452"/>
      <c r="C635" s="1589">
        <f>+C634</f>
        <v>3311</v>
      </c>
      <c r="D635" s="1454" t="s">
        <v>2026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  <c r="N636" s="8"/>
    </row>
    <row r="637" spans="2:14" ht="15.75">
      <c r="B637" s="273">
        <v>100</v>
      </c>
      <c r="C637" s="1799" t="s">
        <v>753</v>
      </c>
      <c r="D637" s="1800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1089147</v>
      </c>
      <c r="F726" s="1424"/>
      <c r="G726" s="1425">
        <v>1089147</v>
      </c>
      <c r="H726" s="1426"/>
      <c r="I726" s="1424"/>
      <c r="J726" s="1425">
        <v>32863</v>
      </c>
      <c r="K726" s="1426"/>
      <c r="L726" s="311">
        <f>I726+J726+K726</f>
        <v>32863</v>
      </c>
      <c r="M726" s="12">
        <f>(IF($E726&lt;&gt;0,$M$2,IF($L726&lt;&gt;0,$M$2,"")))</f>
        <v>1</v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1089147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1089147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32863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32863</v>
      </c>
      <c r="M753" s="12">
        <f>(IF($E753&lt;&gt;0,$M$2,IF($L753&lt;&gt;0,$M$2,"")))</f>
        <v>1</v>
      </c>
      <c r="N753" s="73" t="str">
        <f>LEFT(C634,1)</f>
        <v>3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  <v>1</v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4" ht="15.75">
      <c r="B758" s="6"/>
      <c r="C758" s="6"/>
      <c r="D758" s="523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  <c r="N758" s="8"/>
    </row>
    <row r="759" spans="2:14" ht="15.75">
      <c r="B759" s="6"/>
      <c r="C759" s="1367"/>
      <c r="D759" s="1368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  <c r="N759" s="8"/>
    </row>
    <row r="760" spans="2:14" ht="15.75">
      <c r="B760" s="1831" t="str">
        <f>$B$7</f>
        <v>ОТЧЕТНИ ДАННИ ПО ЕБК ЗА СМЕТКИТЕ ЗА СРЕДСТВАТА ОТ ЕВРОПЕЙСКИЯ СЪЮЗ - РА</v>
      </c>
      <c r="C760" s="1832"/>
      <c r="D760" s="1832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  <c r="N760" s="8"/>
    </row>
    <row r="761" spans="2:14" ht="15.75">
      <c r="B761" s="229"/>
      <c r="C761" s="392"/>
      <c r="D761" s="401"/>
      <c r="E761" s="407" t="s">
        <v>468</v>
      </c>
      <c r="F761" s="407" t="s">
        <v>844</v>
      </c>
      <c r="G761" s="238"/>
      <c r="H761" s="1364" t="s">
        <v>1268</v>
      </c>
      <c r="I761" s="1365"/>
      <c r="J761" s="1366"/>
      <c r="K761" s="238"/>
      <c r="L761" s="238"/>
      <c r="M761" s="7">
        <f>(IF($E892&lt;&gt;0,$M$2,IF($L892&lt;&gt;0,$M$2,"")))</f>
        <v>1</v>
      </c>
      <c r="N761" s="8"/>
    </row>
    <row r="762" spans="2:14" ht="15.75">
      <c r="B762" s="1801" t="str">
        <f>$B$9</f>
        <v>Симеоновград</v>
      </c>
      <c r="C762" s="1802"/>
      <c r="D762" s="1803"/>
      <c r="E762" s="115">
        <f>$E$9</f>
        <v>43101</v>
      </c>
      <c r="F762" s="227">
        <f>$F$9</f>
        <v>43281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  <c r="N762" s="8"/>
    </row>
    <row r="763" spans="2:14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  <c r="N763" s="8"/>
    </row>
    <row r="764" spans="2:14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  <c r="N764" s="8"/>
    </row>
    <row r="765" spans="2:14" ht="15.75">
      <c r="B765" s="1864" t="str">
        <f>$B$12</f>
        <v>Симеоновград</v>
      </c>
      <c r="C765" s="1865"/>
      <c r="D765" s="1866"/>
      <c r="E765" s="411" t="s">
        <v>900</v>
      </c>
      <c r="F765" s="1362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  <c r="N765" s="8"/>
    </row>
    <row r="766" spans="2:14" ht="15.75">
      <c r="B766" s="234" t="str">
        <f>$B$13</f>
        <v>(наименование на първостепенния разпоредител с бюджет)</v>
      </c>
      <c r="C766" s="229"/>
      <c r="D766" s="230"/>
      <c r="E766" s="1363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  <c r="N766" s="8"/>
    </row>
    <row r="767" spans="2:14" ht="15.75">
      <c r="B767" s="237"/>
      <c r="C767" s="238"/>
      <c r="D767" s="124" t="s">
        <v>901</v>
      </c>
      <c r="E767" s="239">
        <f>$E$15</f>
        <v>42</v>
      </c>
      <c r="F767" s="415" t="str">
        <f>$F$15</f>
        <v>СЕС - РА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  <c r="N767" s="8"/>
    </row>
    <row r="768" spans="2:14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9" t="s">
        <v>469</v>
      </c>
      <c r="M768" s="7">
        <f>(IF($E892&lt;&gt;0,$M$2,IF($L892&lt;&gt;0,$M$2,"")))</f>
        <v>1</v>
      </c>
      <c r="N768" s="8"/>
    </row>
    <row r="769" spans="2:14" ht="15.75">
      <c r="B769" s="248"/>
      <c r="C769" s="249"/>
      <c r="D769" s="250" t="s">
        <v>721</v>
      </c>
      <c r="E769" s="1770" t="s">
        <v>2049</v>
      </c>
      <c r="F769" s="1771"/>
      <c r="G769" s="1771"/>
      <c r="H769" s="1772"/>
      <c r="I769" s="1779" t="s">
        <v>2050</v>
      </c>
      <c r="J769" s="1780"/>
      <c r="K769" s="1780"/>
      <c r="L769" s="1781"/>
      <c r="M769" s="7">
        <f>(IF($E892&lt;&gt;0,$M$2,IF($L892&lt;&gt;0,$M$2,"")))</f>
        <v>1</v>
      </c>
      <c r="N769" s="8"/>
    </row>
    <row r="770" spans="2:14" ht="15.75">
      <c r="B770" s="251" t="s">
        <v>62</v>
      </c>
      <c r="C770" s="252" t="s">
        <v>470</v>
      </c>
      <c r="D770" s="253" t="s">
        <v>722</v>
      </c>
      <c r="E770" s="1405" t="str">
        <f>$E$20</f>
        <v>Уточнен план                Общо</v>
      </c>
      <c r="F770" s="1409" t="str">
        <f>$F$20</f>
        <v>държавни дейности</v>
      </c>
      <c r="G770" s="1410" t="str">
        <f>$G$20</f>
        <v>местни дейности</v>
      </c>
      <c r="H770" s="1411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0" t="str">
        <f>$L$20</f>
        <v>ОТЧЕТ                                    ОБЩО</v>
      </c>
      <c r="M770" s="7">
        <f>(IF($E892&lt;&gt;0,$M$2,IF($L892&lt;&gt;0,$M$2,"")))</f>
        <v>1</v>
      </c>
      <c r="N770" s="8"/>
    </row>
    <row r="771" spans="2:14" ht="15.75">
      <c r="B771" s="259"/>
      <c r="C771" s="260"/>
      <c r="D771" s="261" t="s">
        <v>752</v>
      </c>
      <c r="E771" s="1457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  <c r="N771" s="8"/>
    </row>
    <row r="772" spans="2:14" ht="15.75">
      <c r="B772" s="1453"/>
      <c r="C772" s="1600" t="e">
        <f>VLOOKUP(D772,OP_LIST2,2,FALSE)</f>
        <v>#N/A</v>
      </c>
      <c r="D772" s="1460"/>
      <c r="E772" s="390"/>
      <c r="F772" s="1443"/>
      <c r="G772" s="1444"/>
      <c r="H772" s="1445"/>
      <c r="I772" s="1443"/>
      <c r="J772" s="1444"/>
      <c r="K772" s="1445"/>
      <c r="L772" s="1442"/>
      <c r="M772" s="7">
        <f>(IF($E892&lt;&gt;0,$M$2,IF($L892&lt;&gt;0,$M$2,"")))</f>
        <v>1</v>
      </c>
      <c r="N772" s="8"/>
    </row>
    <row r="773" spans="2:14" ht="15.75">
      <c r="B773" s="1456"/>
      <c r="C773" s="1461">
        <f>VLOOKUP(D774,EBK_DEIN2,2,FALSE)</f>
        <v>6606</v>
      </c>
      <c r="D773" s="1460" t="s">
        <v>801</v>
      </c>
      <c r="E773" s="390"/>
      <c r="F773" s="1446"/>
      <c r="G773" s="1447"/>
      <c r="H773" s="1448"/>
      <c r="I773" s="1446"/>
      <c r="J773" s="1447"/>
      <c r="K773" s="1448"/>
      <c r="L773" s="1442"/>
      <c r="M773" s="7">
        <f>(IF($E892&lt;&gt;0,$M$2,IF($L892&lt;&gt;0,$M$2,"")))</f>
        <v>1</v>
      </c>
      <c r="N773" s="8"/>
    </row>
    <row r="774" spans="2:14" ht="15.75">
      <c r="B774" s="1452"/>
      <c r="C774" s="1589">
        <f>+C773</f>
        <v>6606</v>
      </c>
      <c r="D774" s="1454" t="s">
        <v>596</v>
      </c>
      <c r="E774" s="390"/>
      <c r="F774" s="1446"/>
      <c r="G774" s="1447"/>
      <c r="H774" s="1448"/>
      <c r="I774" s="1446"/>
      <c r="J774" s="1447"/>
      <c r="K774" s="1448"/>
      <c r="L774" s="1442"/>
      <c r="M774" s="7">
        <f>(IF($E892&lt;&gt;0,$M$2,IF($L892&lt;&gt;0,$M$2,"")))</f>
        <v>1</v>
      </c>
      <c r="N774" s="8"/>
    </row>
    <row r="775" spans="2:14" ht="15.75">
      <c r="B775" s="1458"/>
      <c r="C775" s="1455"/>
      <c r="D775" s="1459" t="s">
        <v>723</v>
      </c>
      <c r="E775" s="390"/>
      <c r="F775" s="1449"/>
      <c r="G775" s="1450"/>
      <c r="H775" s="1451"/>
      <c r="I775" s="1449"/>
      <c r="J775" s="1450"/>
      <c r="K775" s="1451"/>
      <c r="L775" s="1442"/>
      <c r="M775" s="7">
        <f>(IF($E892&lt;&gt;0,$M$2,IF($L892&lt;&gt;0,$M$2,"")))</f>
        <v>1</v>
      </c>
      <c r="N775" s="8"/>
    </row>
    <row r="776" spans="2:14" ht="15.75">
      <c r="B776" s="273">
        <v>100</v>
      </c>
      <c r="C776" s="1799" t="s">
        <v>753</v>
      </c>
      <c r="D776" s="1800"/>
      <c r="E776" s="274">
        <f>SUM(E777:E778)</f>
        <v>0</v>
      </c>
      <c r="F776" s="275">
        <f>SUM(F777:F778)</f>
        <v>0</v>
      </c>
      <c r="G776" s="276">
        <f>SUM(G777:G778)</f>
        <v>0</v>
      </c>
      <c r="H776" s="277">
        <f>SUM(H777:H778)</f>
        <v>0</v>
      </c>
      <c r="I776" s="275">
        <f>SUM(I777:I778)</f>
        <v>0</v>
      </c>
      <c r="J776" s="276">
        <f>SUM(J777:J778)</f>
        <v>0</v>
      </c>
      <c r="K776" s="277">
        <f>SUM(K777:K778)</f>
        <v>0</v>
      </c>
      <c r="L776" s="274">
        <f>SUM(L777:L778)</f>
        <v>0</v>
      </c>
      <c r="M776" s="12">
        <f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754</v>
      </c>
      <c r="E777" s="282">
        <f>F777+G777+H777</f>
        <v>0</v>
      </c>
      <c r="F777" s="152"/>
      <c r="G777" s="153"/>
      <c r="H777" s="1420"/>
      <c r="I777" s="152"/>
      <c r="J777" s="153"/>
      <c r="K777" s="1420"/>
      <c r="L777" s="282">
        <f>I777+J777+K777</f>
        <v>0</v>
      </c>
      <c r="M777" s="12">
        <f>(IF($E777&lt;&gt;0,$M$2,IF($L777&lt;&gt;0,$M$2,"")))</f>
      </c>
      <c r="N777" s="13"/>
    </row>
    <row r="778" spans="2:14" ht="15.75">
      <c r="B778" s="279"/>
      <c r="C778" s="286">
        <v>102</v>
      </c>
      <c r="D778" s="287" t="s">
        <v>755</v>
      </c>
      <c r="E778" s="288">
        <f>F778+G778+H778</f>
        <v>0</v>
      </c>
      <c r="F778" s="173"/>
      <c r="G778" s="174"/>
      <c r="H778" s="1423"/>
      <c r="I778" s="173"/>
      <c r="J778" s="174"/>
      <c r="K778" s="1423"/>
      <c r="L778" s="288">
        <f>I778+J778+K778</f>
        <v>0</v>
      </c>
      <c r="M778" s="12">
        <f>(IF($E778&lt;&gt;0,$M$2,IF($L778&lt;&gt;0,$M$2,"")))</f>
      </c>
      <c r="N778" s="13"/>
    </row>
    <row r="779" spans="2:14" ht="15.75">
      <c r="B779" s="273">
        <v>200</v>
      </c>
      <c r="C779" s="1795" t="s">
        <v>756</v>
      </c>
      <c r="D779" s="1796"/>
      <c r="E779" s="274">
        <f>SUM(E780:E784)</f>
        <v>0</v>
      </c>
      <c r="F779" s="275">
        <f>SUM(F780:F784)</f>
        <v>0</v>
      </c>
      <c r="G779" s="276">
        <f>SUM(G780:G784)</f>
        <v>0</v>
      </c>
      <c r="H779" s="277">
        <f>SUM(H780:H784)</f>
        <v>0</v>
      </c>
      <c r="I779" s="275">
        <f>SUM(I780:I784)</f>
        <v>0</v>
      </c>
      <c r="J779" s="276">
        <f>SUM(J780:J784)</f>
        <v>0</v>
      </c>
      <c r="K779" s="277">
        <f>SUM(K780:K784)</f>
        <v>0</v>
      </c>
      <c r="L779" s="274">
        <f>SUM(L780:L784)</f>
        <v>0</v>
      </c>
      <c r="M779" s="12">
        <f>(IF($E779&lt;&gt;0,$M$2,IF($L779&lt;&gt;0,$M$2,"")))</f>
      </c>
      <c r="N779" s="13"/>
    </row>
    <row r="780" spans="2:14" ht="15.75">
      <c r="B780" s="292"/>
      <c r="C780" s="280">
        <v>201</v>
      </c>
      <c r="D780" s="281" t="s">
        <v>757</v>
      </c>
      <c r="E780" s="282">
        <f>F780+G780+H780</f>
        <v>0</v>
      </c>
      <c r="F780" s="152"/>
      <c r="G780" s="153"/>
      <c r="H780" s="1420"/>
      <c r="I780" s="152"/>
      <c r="J780" s="153"/>
      <c r="K780" s="1420"/>
      <c r="L780" s="282">
        <f>I780+J780+K780</f>
        <v>0</v>
      </c>
      <c r="M780" s="12">
        <f>(IF($E780&lt;&gt;0,$M$2,IF($L780&lt;&gt;0,$M$2,"")))</f>
      </c>
      <c r="N780" s="13"/>
    </row>
    <row r="781" spans="2:14" ht="15.75">
      <c r="B781" s="293"/>
      <c r="C781" s="294">
        <v>202</v>
      </c>
      <c r="D781" s="295" t="s">
        <v>758</v>
      </c>
      <c r="E781" s="296">
        <f>F781+G781+H781</f>
        <v>0</v>
      </c>
      <c r="F781" s="158"/>
      <c r="G781" s="159"/>
      <c r="H781" s="1422"/>
      <c r="I781" s="158"/>
      <c r="J781" s="159"/>
      <c r="K781" s="1422"/>
      <c r="L781" s="296">
        <f>I781+J781+K781</f>
        <v>0</v>
      </c>
      <c r="M781" s="12">
        <f>(IF($E781&lt;&gt;0,$M$2,IF($L781&lt;&gt;0,$M$2,"")))</f>
      </c>
      <c r="N781" s="13"/>
    </row>
    <row r="782" spans="2:14" ht="15.7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2"/>
      <c r="I782" s="158"/>
      <c r="J782" s="159"/>
      <c r="K782" s="1422"/>
      <c r="L782" s="296">
        <f>I782+J782+K782</f>
        <v>0</v>
      </c>
      <c r="M782" s="12">
        <f>(IF($E782&lt;&gt;0,$M$2,IF($L782&lt;&gt;0,$M$2,"")))</f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2"/>
      <c r="I783" s="158"/>
      <c r="J783" s="159"/>
      <c r="K783" s="1422"/>
      <c r="L783" s="296">
        <f>I783+J783+K783</f>
        <v>0</v>
      </c>
      <c r="M783" s="12">
        <f>(IF($E783&lt;&gt;0,$M$2,IF($L783&lt;&gt;0,$M$2,"")))</f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3"/>
      <c r="I784" s="173"/>
      <c r="J784" s="174"/>
      <c r="K784" s="1423"/>
      <c r="L784" s="288">
        <f>I784+J784+K784</f>
        <v>0</v>
      </c>
      <c r="M784" s="12">
        <f>(IF($E784&lt;&gt;0,$M$2,IF($L784&lt;&gt;0,$M$2,"")))</f>
      </c>
      <c r="N784" s="13"/>
    </row>
    <row r="785" spans="2:14" ht="15.75">
      <c r="B785" s="273">
        <v>500</v>
      </c>
      <c r="C785" s="1797" t="s">
        <v>195</v>
      </c>
      <c r="D785" s="1798"/>
      <c r="E785" s="274">
        <f>SUM(E786:E792)</f>
        <v>0</v>
      </c>
      <c r="F785" s="275">
        <f>SUM(F786:F792)</f>
        <v>0</v>
      </c>
      <c r="G785" s="276">
        <f>SUM(G786:G792)</f>
        <v>0</v>
      </c>
      <c r="H785" s="277">
        <f>SUM(H786:H792)</f>
        <v>0</v>
      </c>
      <c r="I785" s="275">
        <f>SUM(I786:I792)</f>
        <v>0</v>
      </c>
      <c r="J785" s="276">
        <f>SUM(J786:J792)</f>
        <v>0</v>
      </c>
      <c r="K785" s="277">
        <f>SUM(K786:K792)</f>
        <v>0</v>
      </c>
      <c r="L785" s="274">
        <f>SUM(L786:L792)</f>
        <v>0</v>
      </c>
      <c r="M785" s="12">
        <f>(IF($E785&lt;&gt;0,$M$2,IF($L785&lt;&gt;0,$M$2,"")))</f>
      </c>
      <c r="N785" s="13"/>
    </row>
    <row r="786" spans="2:14" ht="15.75">
      <c r="B786" s="292"/>
      <c r="C786" s="303">
        <v>551</v>
      </c>
      <c r="D786" s="304" t="s">
        <v>196</v>
      </c>
      <c r="E786" s="282">
        <f>F786+G786+H786</f>
        <v>0</v>
      </c>
      <c r="F786" s="152"/>
      <c r="G786" s="153"/>
      <c r="H786" s="1420"/>
      <c r="I786" s="152"/>
      <c r="J786" s="153"/>
      <c r="K786" s="1420"/>
      <c r="L786" s="282">
        <f>I786+J786+K786</f>
        <v>0</v>
      </c>
      <c r="M786" s="12">
        <f>(IF($E786&lt;&gt;0,$M$2,IF($L786&lt;&gt;0,$M$2,"")))</f>
      </c>
      <c r="N786" s="13"/>
    </row>
    <row r="787" spans="2:14" ht="15.75">
      <c r="B787" s="292"/>
      <c r="C787" s="305">
        <v>552</v>
      </c>
      <c r="D787" s="306" t="s">
        <v>920</v>
      </c>
      <c r="E787" s="296">
        <f>F787+G787+H787</f>
        <v>0</v>
      </c>
      <c r="F787" s="158"/>
      <c r="G787" s="159"/>
      <c r="H787" s="1422"/>
      <c r="I787" s="158"/>
      <c r="J787" s="159"/>
      <c r="K787" s="1422"/>
      <c r="L787" s="296">
        <f>I787+J787+K787</f>
        <v>0</v>
      </c>
      <c r="M787" s="12">
        <f>(IF($E787&lt;&gt;0,$M$2,IF($L787&lt;&gt;0,$M$2,"")))</f>
      </c>
      <c r="N787" s="13"/>
    </row>
    <row r="788" spans="2:14" ht="15.75">
      <c r="B788" s="307"/>
      <c r="C788" s="305">
        <v>558</v>
      </c>
      <c r="D788" s="308" t="s">
        <v>881</v>
      </c>
      <c r="E788" s="296">
        <f>F788+G788+H788</f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>I788+J788+K788</f>
        <v>0</v>
      </c>
      <c r="M788" s="12">
        <f>(IF($E788&lt;&gt;0,$M$2,IF($L788&lt;&gt;0,$M$2,"")))</f>
      </c>
      <c r="N788" s="13"/>
    </row>
    <row r="789" spans="2:14" ht="15.75">
      <c r="B789" s="307"/>
      <c r="C789" s="305">
        <v>560</v>
      </c>
      <c r="D789" s="308" t="s">
        <v>197</v>
      </c>
      <c r="E789" s="296">
        <f>F789+G789+H789</f>
        <v>0</v>
      </c>
      <c r="F789" s="158"/>
      <c r="G789" s="159"/>
      <c r="H789" s="1422"/>
      <c r="I789" s="158"/>
      <c r="J789" s="159"/>
      <c r="K789" s="1422"/>
      <c r="L789" s="296">
        <f>I789+J789+K789</f>
        <v>0</v>
      </c>
      <c r="M789" s="12">
        <f>(IF($E789&lt;&gt;0,$M$2,IF($L789&lt;&gt;0,$M$2,"")))</f>
      </c>
      <c r="N789" s="13"/>
    </row>
    <row r="790" spans="2:14" ht="15.75">
      <c r="B790" s="307"/>
      <c r="C790" s="305">
        <v>580</v>
      </c>
      <c r="D790" s="306" t="s">
        <v>198</v>
      </c>
      <c r="E790" s="296">
        <f>F790+G790+H790</f>
        <v>0</v>
      </c>
      <c r="F790" s="158"/>
      <c r="G790" s="159"/>
      <c r="H790" s="1422"/>
      <c r="I790" s="158"/>
      <c r="J790" s="159"/>
      <c r="K790" s="1422"/>
      <c r="L790" s="296">
        <f>I790+J790+K790</f>
        <v>0</v>
      </c>
      <c r="M790" s="12">
        <f>(IF($E790&lt;&gt;0,$M$2,IF($L790&lt;&gt;0,$M$2,"")))</f>
      </c>
      <c r="N790" s="13"/>
    </row>
    <row r="791" spans="2:14" ht="15.75">
      <c r="B791" s="292"/>
      <c r="C791" s="305">
        <v>588</v>
      </c>
      <c r="D791" s="306" t="s">
        <v>883</v>
      </c>
      <c r="E791" s="296">
        <f>F791+G791+H791</f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>I791+J791+K791</f>
        <v>0</v>
      </c>
      <c r="M791" s="12">
        <f>(IF($E791&lt;&gt;0,$M$2,IF($L791&lt;&gt;0,$M$2,"")))</f>
      </c>
      <c r="N791" s="13"/>
    </row>
    <row r="792" spans="2:14" ht="15.75">
      <c r="B792" s="292"/>
      <c r="C792" s="309">
        <v>590</v>
      </c>
      <c r="D792" s="310" t="s">
        <v>199</v>
      </c>
      <c r="E792" s="288">
        <f>F792+G792+H792</f>
        <v>0</v>
      </c>
      <c r="F792" s="173"/>
      <c r="G792" s="174"/>
      <c r="H792" s="1423"/>
      <c r="I792" s="173"/>
      <c r="J792" s="174"/>
      <c r="K792" s="1423"/>
      <c r="L792" s="288">
        <f>I792+J792+K792</f>
        <v>0</v>
      </c>
      <c r="M792" s="12">
        <f>(IF($E792&lt;&gt;0,$M$2,IF($L792&lt;&gt;0,$M$2,"")))</f>
      </c>
      <c r="N792" s="13"/>
    </row>
    <row r="793" spans="2:14" ht="15.75">
      <c r="B793" s="273">
        <v>800</v>
      </c>
      <c r="C793" s="1808" t="s">
        <v>200</v>
      </c>
      <c r="D793" s="1809"/>
      <c r="E793" s="311">
        <f>F793+G793+H793</f>
        <v>0</v>
      </c>
      <c r="F793" s="1424"/>
      <c r="G793" s="1425"/>
      <c r="H793" s="1426"/>
      <c r="I793" s="1424"/>
      <c r="J793" s="1425"/>
      <c r="K793" s="1426"/>
      <c r="L793" s="311">
        <f>I793+J793+K793</f>
        <v>0</v>
      </c>
      <c r="M793" s="12">
        <f>(IF($E793&lt;&gt;0,$M$2,IF($L793&lt;&gt;0,$M$2,"")))</f>
      </c>
      <c r="N793" s="13"/>
    </row>
    <row r="794" spans="2:14" ht="15.75">
      <c r="B794" s="273">
        <v>1000</v>
      </c>
      <c r="C794" s="1795" t="s">
        <v>201</v>
      </c>
      <c r="D794" s="1796"/>
      <c r="E794" s="311">
        <f>SUM(E795:E811)</f>
        <v>0</v>
      </c>
      <c r="F794" s="275">
        <f>SUM(F795:F811)</f>
        <v>0</v>
      </c>
      <c r="G794" s="276">
        <f>SUM(G795:G811)</f>
        <v>0</v>
      </c>
      <c r="H794" s="277">
        <f>SUM(H795:H811)</f>
        <v>0</v>
      </c>
      <c r="I794" s="275">
        <f>SUM(I795:I811)</f>
        <v>0</v>
      </c>
      <c r="J794" s="276">
        <f>SUM(J795:J811)</f>
        <v>0</v>
      </c>
      <c r="K794" s="277">
        <f>SUM(K795:K811)</f>
        <v>0</v>
      </c>
      <c r="L794" s="311">
        <f>SUM(L795:L811)</f>
        <v>0</v>
      </c>
      <c r="M794" s="12">
        <f>(IF($E794&lt;&gt;0,$M$2,IF($L794&lt;&gt;0,$M$2,"")))</f>
      </c>
      <c r="N794" s="13"/>
    </row>
    <row r="795" spans="2:14" ht="15.75">
      <c r="B795" s="293"/>
      <c r="C795" s="280">
        <v>1011</v>
      </c>
      <c r="D795" s="312" t="s">
        <v>202</v>
      </c>
      <c r="E795" s="282">
        <f>F795+G795+H795</f>
        <v>0</v>
      </c>
      <c r="F795" s="152"/>
      <c r="G795" s="153"/>
      <c r="H795" s="1420"/>
      <c r="I795" s="152"/>
      <c r="J795" s="153"/>
      <c r="K795" s="1420"/>
      <c r="L795" s="282">
        <f>I795+J795+K795</f>
        <v>0</v>
      </c>
      <c r="M795" s="12">
        <f>(IF($E795&lt;&gt;0,$M$2,IF($L795&lt;&gt;0,$M$2,"")))</f>
      </c>
      <c r="N795" s="13"/>
    </row>
    <row r="796" spans="2:14" ht="15.75">
      <c r="B796" s="293"/>
      <c r="C796" s="294">
        <v>1012</v>
      </c>
      <c r="D796" s="295" t="s">
        <v>203</v>
      </c>
      <c r="E796" s="296">
        <f>F796+G796+H796</f>
        <v>0</v>
      </c>
      <c r="F796" s="158"/>
      <c r="G796" s="159"/>
      <c r="H796" s="1422"/>
      <c r="I796" s="158"/>
      <c r="J796" s="159"/>
      <c r="K796" s="1422"/>
      <c r="L796" s="296">
        <f>I796+J796+K796</f>
        <v>0</v>
      </c>
      <c r="M796" s="12">
        <f>(IF($E796&lt;&gt;0,$M$2,IF($L796&lt;&gt;0,$M$2,"")))</f>
      </c>
      <c r="N796" s="13"/>
    </row>
    <row r="797" spans="2:14" ht="15.75">
      <c r="B797" s="293"/>
      <c r="C797" s="294">
        <v>1013</v>
      </c>
      <c r="D797" s="295" t="s">
        <v>204</v>
      </c>
      <c r="E797" s="296">
        <f>F797+G797+H797</f>
        <v>0</v>
      </c>
      <c r="F797" s="158"/>
      <c r="G797" s="159"/>
      <c r="H797" s="1422"/>
      <c r="I797" s="158"/>
      <c r="J797" s="159"/>
      <c r="K797" s="1422"/>
      <c r="L797" s="296">
        <f>I797+J797+K797</f>
        <v>0</v>
      </c>
      <c r="M797" s="12">
        <f>(IF($E797&lt;&gt;0,$M$2,IF($L797&lt;&gt;0,$M$2,"")))</f>
      </c>
      <c r="N797" s="13"/>
    </row>
    <row r="798" spans="2:14" ht="15.75">
      <c r="B798" s="293"/>
      <c r="C798" s="294">
        <v>1014</v>
      </c>
      <c r="D798" s="295" t="s">
        <v>205</v>
      </c>
      <c r="E798" s="296">
        <f>F798+G798+H798</f>
        <v>0</v>
      </c>
      <c r="F798" s="158"/>
      <c r="G798" s="159"/>
      <c r="H798" s="1422"/>
      <c r="I798" s="158"/>
      <c r="J798" s="159"/>
      <c r="K798" s="1422"/>
      <c r="L798" s="296">
        <f>I798+J798+K798</f>
        <v>0</v>
      </c>
      <c r="M798" s="12">
        <f>(IF($E798&lt;&gt;0,$M$2,IF($L798&lt;&gt;0,$M$2,"")))</f>
      </c>
      <c r="N798" s="13"/>
    </row>
    <row r="799" spans="2:14" ht="15.75">
      <c r="B799" s="293"/>
      <c r="C799" s="294">
        <v>1015</v>
      </c>
      <c r="D799" s="295" t="s">
        <v>206</v>
      </c>
      <c r="E799" s="296">
        <f>F799+G799+H799</f>
        <v>0</v>
      </c>
      <c r="F799" s="158"/>
      <c r="G799" s="159"/>
      <c r="H799" s="1422"/>
      <c r="I799" s="158"/>
      <c r="J799" s="159"/>
      <c r="K799" s="1422"/>
      <c r="L799" s="296">
        <f>I799+J799+K799</f>
        <v>0</v>
      </c>
      <c r="M799" s="12">
        <f>(IF($E799&lt;&gt;0,$M$2,IF($L799&lt;&gt;0,$M$2,"")))</f>
      </c>
      <c r="N799" s="13"/>
    </row>
    <row r="800" spans="2:14" ht="15.75">
      <c r="B800" s="293"/>
      <c r="C800" s="313">
        <v>1016</v>
      </c>
      <c r="D800" s="314" t="s">
        <v>207</v>
      </c>
      <c r="E800" s="315">
        <f>F800+G800+H800</f>
        <v>0</v>
      </c>
      <c r="F800" s="164"/>
      <c r="G800" s="165"/>
      <c r="H800" s="1421"/>
      <c r="I800" s="164"/>
      <c r="J800" s="165"/>
      <c r="K800" s="1421"/>
      <c r="L800" s="315">
        <f>I800+J800+K800</f>
        <v>0</v>
      </c>
      <c r="M800" s="12">
        <f>(IF($E800&lt;&gt;0,$M$2,IF($L800&lt;&gt;0,$M$2,"")))</f>
      </c>
      <c r="N800" s="13"/>
    </row>
    <row r="801" spans="2:14" ht="15.75">
      <c r="B801" s="279"/>
      <c r="C801" s="319">
        <v>1020</v>
      </c>
      <c r="D801" s="320" t="s">
        <v>208</v>
      </c>
      <c r="E801" s="321">
        <f>F801+G801+H801</f>
        <v>0</v>
      </c>
      <c r="F801" s="455"/>
      <c r="G801" s="456"/>
      <c r="H801" s="1430"/>
      <c r="I801" s="455"/>
      <c r="J801" s="456"/>
      <c r="K801" s="1430"/>
      <c r="L801" s="321">
        <f>I801+J801+K801</f>
        <v>0</v>
      </c>
      <c r="M801" s="12">
        <f>(IF($E801&lt;&gt;0,$M$2,IF($L801&lt;&gt;0,$M$2,"")))</f>
      </c>
      <c r="N801" s="13"/>
    </row>
    <row r="802" spans="2:14" ht="15.75">
      <c r="B802" s="293"/>
      <c r="C802" s="325">
        <v>1030</v>
      </c>
      <c r="D802" s="326" t="s">
        <v>209</v>
      </c>
      <c r="E802" s="327">
        <f>F802+G802+H802</f>
        <v>0</v>
      </c>
      <c r="F802" s="450"/>
      <c r="G802" s="451"/>
      <c r="H802" s="1427"/>
      <c r="I802" s="450"/>
      <c r="J802" s="451"/>
      <c r="K802" s="1427"/>
      <c r="L802" s="327">
        <f>I802+J802+K802</f>
        <v>0</v>
      </c>
      <c r="M802" s="12">
        <f>(IF($E802&lt;&gt;0,$M$2,IF($L802&lt;&gt;0,$M$2,"")))</f>
      </c>
      <c r="N802" s="13"/>
    </row>
    <row r="803" spans="2:14" ht="15.75">
      <c r="B803" s="293"/>
      <c r="C803" s="319">
        <v>1051</v>
      </c>
      <c r="D803" s="332" t="s">
        <v>210</v>
      </c>
      <c r="E803" s="321">
        <f>F803+G803+H803</f>
        <v>0</v>
      </c>
      <c r="F803" s="455"/>
      <c r="G803" s="456"/>
      <c r="H803" s="1430"/>
      <c r="I803" s="455"/>
      <c r="J803" s="456"/>
      <c r="K803" s="1430"/>
      <c r="L803" s="321">
        <f>I803+J803+K803</f>
        <v>0</v>
      </c>
      <c r="M803" s="12">
        <f>(IF($E803&lt;&gt;0,$M$2,IF($L803&lt;&gt;0,$M$2,"")))</f>
      </c>
      <c r="N803" s="13"/>
    </row>
    <row r="804" spans="2:14" ht="15.75">
      <c r="B804" s="293"/>
      <c r="C804" s="294">
        <v>1052</v>
      </c>
      <c r="D804" s="295" t="s">
        <v>211</v>
      </c>
      <c r="E804" s="296">
        <f>F804+G804+H804</f>
        <v>0</v>
      </c>
      <c r="F804" s="158"/>
      <c r="G804" s="159"/>
      <c r="H804" s="1422"/>
      <c r="I804" s="158"/>
      <c r="J804" s="159"/>
      <c r="K804" s="1422"/>
      <c r="L804" s="296">
        <f>I804+J804+K804</f>
        <v>0</v>
      </c>
      <c r="M804" s="12">
        <f>(IF($E804&lt;&gt;0,$M$2,IF($L804&lt;&gt;0,$M$2,"")))</f>
      </c>
      <c r="N804" s="13"/>
    </row>
    <row r="805" spans="2:14" ht="15.75">
      <c r="B805" s="293"/>
      <c r="C805" s="325">
        <v>1053</v>
      </c>
      <c r="D805" s="326" t="s">
        <v>884</v>
      </c>
      <c r="E805" s="327">
        <f>F805+G805+H805</f>
        <v>0</v>
      </c>
      <c r="F805" s="450"/>
      <c r="G805" s="451"/>
      <c r="H805" s="1427"/>
      <c r="I805" s="450"/>
      <c r="J805" s="451"/>
      <c r="K805" s="1427"/>
      <c r="L805" s="327">
        <f>I805+J805+K805</f>
        <v>0</v>
      </c>
      <c r="M805" s="12">
        <f>(IF($E805&lt;&gt;0,$M$2,IF($L805&lt;&gt;0,$M$2,"")))</f>
      </c>
      <c r="N805" s="13"/>
    </row>
    <row r="806" spans="2:14" ht="15.75">
      <c r="B806" s="293"/>
      <c r="C806" s="319">
        <v>1062</v>
      </c>
      <c r="D806" s="320" t="s">
        <v>212</v>
      </c>
      <c r="E806" s="321">
        <f>F806+G806+H806</f>
        <v>0</v>
      </c>
      <c r="F806" s="455"/>
      <c r="G806" s="456"/>
      <c r="H806" s="1430"/>
      <c r="I806" s="455"/>
      <c r="J806" s="456"/>
      <c r="K806" s="1430"/>
      <c r="L806" s="321">
        <f>I806+J806+K806</f>
        <v>0</v>
      </c>
      <c r="M806" s="12">
        <f>(IF($E806&lt;&gt;0,$M$2,IF($L806&lt;&gt;0,$M$2,"")))</f>
      </c>
      <c r="N806" s="13"/>
    </row>
    <row r="807" spans="2:14" ht="15.75">
      <c r="B807" s="293"/>
      <c r="C807" s="325">
        <v>1063</v>
      </c>
      <c r="D807" s="333" t="s">
        <v>810</v>
      </c>
      <c r="E807" s="327">
        <f>F807+G807+H807</f>
        <v>0</v>
      </c>
      <c r="F807" s="450"/>
      <c r="G807" s="451"/>
      <c r="H807" s="1427"/>
      <c r="I807" s="450"/>
      <c r="J807" s="451"/>
      <c r="K807" s="1427"/>
      <c r="L807" s="327">
        <f>I807+J807+K807</f>
        <v>0</v>
      </c>
      <c r="M807" s="12">
        <f>(IF($E807&lt;&gt;0,$M$2,IF($L807&lt;&gt;0,$M$2,"")))</f>
      </c>
      <c r="N807" s="13"/>
    </row>
    <row r="808" spans="2:14" ht="15.75">
      <c r="B808" s="293"/>
      <c r="C808" s="334">
        <v>1069</v>
      </c>
      <c r="D808" s="335" t="s">
        <v>213</v>
      </c>
      <c r="E808" s="336">
        <f>F808+G808+H808</f>
        <v>0</v>
      </c>
      <c r="F808" s="602"/>
      <c r="G808" s="603"/>
      <c r="H808" s="1429"/>
      <c r="I808" s="602"/>
      <c r="J808" s="603"/>
      <c r="K808" s="1429"/>
      <c r="L808" s="336">
        <f>I808+J808+K808</f>
        <v>0</v>
      </c>
      <c r="M808" s="12">
        <f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921</v>
      </c>
      <c r="E809" s="321">
        <f>F809+G809+H809</f>
        <v>0</v>
      </c>
      <c r="F809" s="455"/>
      <c r="G809" s="456"/>
      <c r="H809" s="1430"/>
      <c r="I809" s="455"/>
      <c r="J809" s="456"/>
      <c r="K809" s="1430"/>
      <c r="L809" s="321">
        <f>I809+J809+K809</f>
        <v>0</v>
      </c>
      <c r="M809" s="12">
        <f>(IF($E809&lt;&gt;0,$M$2,IF($L809&lt;&gt;0,$M$2,"")))</f>
      </c>
      <c r="N809" s="13"/>
    </row>
    <row r="810" spans="2:14" ht="15.75">
      <c r="B810" s="293"/>
      <c r="C810" s="294">
        <v>1092</v>
      </c>
      <c r="D810" s="295" t="s">
        <v>308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>(IF($E810&lt;&gt;0,$M$2,IF($L810&lt;&gt;0,$M$2,"")))</f>
      </c>
      <c r="N810" s="13"/>
    </row>
    <row r="811" spans="2:14" ht="15.75">
      <c r="B811" s="293"/>
      <c r="C811" s="286">
        <v>1098</v>
      </c>
      <c r="D811" s="340" t="s">
        <v>214</v>
      </c>
      <c r="E811" s="288">
        <f>F811+G811+H811</f>
        <v>0</v>
      </c>
      <c r="F811" s="173"/>
      <c r="G811" s="174"/>
      <c r="H811" s="1423"/>
      <c r="I811" s="173"/>
      <c r="J811" s="174"/>
      <c r="K811" s="1423"/>
      <c r="L811" s="288">
        <f>I811+J811+K811</f>
        <v>0</v>
      </c>
      <c r="M811" s="12">
        <f>(IF($E811&lt;&gt;0,$M$2,IF($L811&lt;&gt;0,$M$2,"")))</f>
      </c>
      <c r="N811" s="13"/>
    </row>
    <row r="812" spans="2:14" ht="15.75">
      <c r="B812" s="273">
        <v>1900</v>
      </c>
      <c r="C812" s="1806" t="s">
        <v>275</v>
      </c>
      <c r="D812" s="1807"/>
      <c r="E812" s="311">
        <f>SUM(E813:E815)</f>
        <v>0</v>
      </c>
      <c r="F812" s="275">
        <f>SUM(F813:F815)</f>
        <v>0</v>
      </c>
      <c r="G812" s="276">
        <f>SUM(G813:G815)</f>
        <v>0</v>
      </c>
      <c r="H812" s="277">
        <f>SUM(H813:H815)</f>
        <v>0</v>
      </c>
      <c r="I812" s="275">
        <f>SUM(I813:I815)</f>
        <v>0</v>
      </c>
      <c r="J812" s="276">
        <f>SUM(J813:J815)</f>
        <v>0</v>
      </c>
      <c r="K812" s="277">
        <f>SUM(K813:K815)</f>
        <v>0</v>
      </c>
      <c r="L812" s="311">
        <f>SUM(L813:L815)</f>
        <v>0</v>
      </c>
      <c r="M812" s="12">
        <f>(IF($E812&lt;&gt;0,$M$2,IF($L812&lt;&gt;0,$M$2,"")))</f>
      </c>
      <c r="N812" s="13"/>
    </row>
    <row r="813" spans="2:14" ht="15.75">
      <c r="B813" s="293"/>
      <c r="C813" s="280">
        <v>1901</v>
      </c>
      <c r="D813" s="341" t="s">
        <v>922</v>
      </c>
      <c r="E813" s="282">
        <f>F813+G813+H813</f>
        <v>0</v>
      </c>
      <c r="F813" s="152"/>
      <c r="G813" s="153"/>
      <c r="H813" s="1420"/>
      <c r="I813" s="152"/>
      <c r="J813" s="153"/>
      <c r="K813" s="1420"/>
      <c r="L813" s="282">
        <f>I813+J813+K813</f>
        <v>0</v>
      </c>
      <c r="M813" s="12">
        <f>(IF($E813&lt;&gt;0,$M$2,IF($L813&lt;&gt;0,$M$2,"")))</f>
      </c>
      <c r="N813" s="13"/>
    </row>
    <row r="814" spans="2:14" ht="15.75">
      <c r="B814" s="342"/>
      <c r="C814" s="294">
        <v>1981</v>
      </c>
      <c r="D814" s="343" t="s">
        <v>923</v>
      </c>
      <c r="E814" s="296">
        <f>F814+G814+H814</f>
        <v>0</v>
      </c>
      <c r="F814" s="158"/>
      <c r="G814" s="159"/>
      <c r="H814" s="1422"/>
      <c r="I814" s="158"/>
      <c r="J814" s="159"/>
      <c r="K814" s="1422"/>
      <c r="L814" s="296">
        <f>I814+J814+K814</f>
        <v>0</v>
      </c>
      <c r="M814" s="12">
        <f>(IF($E814&lt;&gt;0,$M$2,IF($L814&lt;&gt;0,$M$2,"")))</f>
      </c>
      <c r="N814" s="13"/>
    </row>
    <row r="815" spans="2:14" ht="15.75">
      <c r="B815" s="293"/>
      <c r="C815" s="286">
        <v>1991</v>
      </c>
      <c r="D815" s="344" t="s">
        <v>924</v>
      </c>
      <c r="E815" s="288">
        <f>F815+G815+H815</f>
        <v>0</v>
      </c>
      <c r="F815" s="173"/>
      <c r="G815" s="174"/>
      <c r="H815" s="1423"/>
      <c r="I815" s="173"/>
      <c r="J815" s="174"/>
      <c r="K815" s="1423"/>
      <c r="L815" s="288">
        <f>I815+J815+K815</f>
        <v>0</v>
      </c>
      <c r="M815" s="12">
        <f>(IF($E815&lt;&gt;0,$M$2,IF($L815&lt;&gt;0,$M$2,"")))</f>
      </c>
      <c r="N815" s="13"/>
    </row>
    <row r="816" spans="2:14" ht="15.75">
      <c r="B816" s="273">
        <v>2100</v>
      </c>
      <c r="C816" s="1806" t="s">
        <v>731</v>
      </c>
      <c r="D816" s="1807"/>
      <c r="E816" s="311">
        <f>SUM(E817:E821)</f>
        <v>0</v>
      </c>
      <c r="F816" s="275">
        <f>SUM(F817:F821)</f>
        <v>0</v>
      </c>
      <c r="G816" s="276">
        <f>SUM(G817:G821)</f>
        <v>0</v>
      </c>
      <c r="H816" s="277">
        <f>SUM(H817:H821)</f>
        <v>0</v>
      </c>
      <c r="I816" s="275">
        <f>SUM(I817:I821)</f>
        <v>0</v>
      </c>
      <c r="J816" s="276">
        <f>SUM(J817:J821)</f>
        <v>0</v>
      </c>
      <c r="K816" s="277">
        <f>SUM(K817:K821)</f>
        <v>0</v>
      </c>
      <c r="L816" s="311">
        <f>SUM(L817:L821)</f>
        <v>0</v>
      </c>
      <c r="M816" s="12">
        <f>(IF($E816&lt;&gt;0,$M$2,IF($L816&lt;&gt;0,$M$2,"")))</f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20"/>
      <c r="I817" s="152"/>
      <c r="J817" s="153"/>
      <c r="K817" s="1420"/>
      <c r="L817" s="282">
        <f>I817+J817+K817</f>
        <v>0</v>
      </c>
      <c r="M817" s="12">
        <f>(IF($E817&lt;&gt;0,$M$2,IF($L817&lt;&gt;0,$M$2,"")))</f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2"/>
      <c r="I818" s="158"/>
      <c r="J818" s="159"/>
      <c r="K818" s="1422"/>
      <c r="L818" s="296">
        <f>I818+J818+K818</f>
        <v>0</v>
      </c>
      <c r="M818" s="12">
        <f>(IF($E818&lt;&gt;0,$M$2,IF($L818&lt;&gt;0,$M$2,"")))</f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>(IF($E820&lt;&gt;0,$M$2,IF($L820&lt;&gt;0,$M$2,"")))</f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3"/>
      <c r="I821" s="173"/>
      <c r="J821" s="174"/>
      <c r="K821" s="1423"/>
      <c r="L821" s="288">
        <f>I821+J821+K821</f>
        <v>0</v>
      </c>
      <c r="M821" s="12">
        <f>(IF($E821&lt;&gt;0,$M$2,IF($L821&lt;&gt;0,$M$2,"")))</f>
      </c>
      <c r="N821" s="13"/>
    </row>
    <row r="822" spans="2:14" ht="15.75">
      <c r="B822" s="273">
        <v>2200</v>
      </c>
      <c r="C822" s="1806" t="s">
        <v>220</v>
      </c>
      <c r="D822" s="1807"/>
      <c r="E822" s="311">
        <f>SUM(E823:E824)</f>
        <v>0</v>
      </c>
      <c r="F822" s="275">
        <f>SUM(F823:F824)</f>
        <v>0</v>
      </c>
      <c r="G822" s="276">
        <f>SUM(G823:G824)</f>
        <v>0</v>
      </c>
      <c r="H822" s="277">
        <f>SUM(H823:H824)</f>
        <v>0</v>
      </c>
      <c r="I822" s="275">
        <f>SUM(I823:I824)</f>
        <v>0</v>
      </c>
      <c r="J822" s="276">
        <f>SUM(J823:J824)</f>
        <v>0</v>
      </c>
      <c r="K822" s="277">
        <f>SUM(K823:K824)</f>
        <v>0</v>
      </c>
      <c r="L822" s="311">
        <f>SUM(L823:L824)</f>
        <v>0</v>
      </c>
      <c r="M822" s="12">
        <f>(IF($E822&lt;&gt;0,$M$2,IF($L822&lt;&gt;0,$M$2,"")))</f>
      </c>
      <c r="N822" s="13"/>
    </row>
    <row r="823" spans="2:14" ht="15.75">
      <c r="B823" s="293"/>
      <c r="C823" s="280">
        <v>2221</v>
      </c>
      <c r="D823" s="281" t="s">
        <v>309</v>
      </c>
      <c r="E823" s="282">
        <f>F823+G823+H823</f>
        <v>0</v>
      </c>
      <c r="F823" s="152"/>
      <c r="G823" s="153"/>
      <c r="H823" s="1420"/>
      <c r="I823" s="152"/>
      <c r="J823" s="153"/>
      <c r="K823" s="1420"/>
      <c r="L823" s="282">
        <f>I823+J823+K823</f>
        <v>0</v>
      </c>
      <c r="M823" s="12">
        <f>(IF($E823&lt;&gt;0,$M$2,IF($L823&lt;&gt;0,$M$2,"")))</f>
      </c>
      <c r="N823" s="13"/>
    </row>
    <row r="824" spans="2:14" ht="15.75">
      <c r="B824" s="293"/>
      <c r="C824" s="286">
        <v>2224</v>
      </c>
      <c r="D824" s="287" t="s">
        <v>221</v>
      </c>
      <c r="E824" s="288">
        <f>F824+G824+H824</f>
        <v>0</v>
      </c>
      <c r="F824" s="173"/>
      <c r="G824" s="174"/>
      <c r="H824" s="1423"/>
      <c r="I824" s="173"/>
      <c r="J824" s="174"/>
      <c r="K824" s="1423"/>
      <c r="L824" s="288">
        <f>I824+J824+K824</f>
        <v>0</v>
      </c>
      <c r="M824" s="12">
        <f>(IF($E824&lt;&gt;0,$M$2,IF($L824&lt;&gt;0,$M$2,"")))</f>
      </c>
      <c r="N824" s="13"/>
    </row>
    <row r="825" spans="2:14" ht="15.75">
      <c r="B825" s="273">
        <v>2500</v>
      </c>
      <c r="C825" s="1806" t="s">
        <v>222</v>
      </c>
      <c r="D825" s="1807"/>
      <c r="E825" s="311">
        <f>F825+G825+H825</f>
        <v>0</v>
      </c>
      <c r="F825" s="1424"/>
      <c r="G825" s="1425"/>
      <c r="H825" s="1426"/>
      <c r="I825" s="1424"/>
      <c r="J825" s="1425"/>
      <c r="K825" s="1426"/>
      <c r="L825" s="311">
        <f>I825+J825+K825</f>
        <v>0</v>
      </c>
      <c r="M825" s="12">
        <f>(IF($E825&lt;&gt;0,$M$2,IF($L825&lt;&gt;0,$M$2,"")))</f>
      </c>
      <c r="N825" s="13"/>
    </row>
    <row r="826" spans="2:14" ht="15.75">
      <c r="B826" s="273">
        <v>2600</v>
      </c>
      <c r="C826" s="1812" t="s">
        <v>223</v>
      </c>
      <c r="D826" s="1813"/>
      <c r="E826" s="311">
        <f>F826+G826+H826</f>
        <v>0</v>
      </c>
      <c r="F826" s="1424"/>
      <c r="G826" s="1425"/>
      <c r="H826" s="1426"/>
      <c r="I826" s="1424"/>
      <c r="J826" s="1425"/>
      <c r="K826" s="1426"/>
      <c r="L826" s="311">
        <f>I826+J826+K826</f>
        <v>0</v>
      </c>
      <c r="M826" s="12">
        <f>(IF($E826&lt;&gt;0,$M$2,IF($L826&lt;&gt;0,$M$2,"")))</f>
      </c>
      <c r="N826" s="13"/>
    </row>
    <row r="827" spans="2:14" ht="15.75">
      <c r="B827" s="273">
        <v>2700</v>
      </c>
      <c r="C827" s="1812" t="s">
        <v>224</v>
      </c>
      <c r="D827" s="1813"/>
      <c r="E827" s="311">
        <f>F827+G827+H827</f>
        <v>0</v>
      </c>
      <c r="F827" s="1424"/>
      <c r="G827" s="1425"/>
      <c r="H827" s="1426"/>
      <c r="I827" s="1424"/>
      <c r="J827" s="1425"/>
      <c r="K827" s="1426"/>
      <c r="L827" s="311">
        <f>I827+J827+K827</f>
        <v>0</v>
      </c>
      <c r="M827" s="12">
        <f>(IF($E827&lt;&gt;0,$M$2,IF($L827&lt;&gt;0,$M$2,"")))</f>
      </c>
      <c r="N827" s="13"/>
    </row>
    <row r="828" spans="2:14" ht="15.75">
      <c r="B828" s="273">
        <v>2800</v>
      </c>
      <c r="C828" s="1812" t="s">
        <v>1678</v>
      </c>
      <c r="D828" s="1813"/>
      <c r="E828" s="311">
        <f>F828+G828+H828</f>
        <v>0</v>
      </c>
      <c r="F828" s="1424"/>
      <c r="G828" s="1425"/>
      <c r="H828" s="1426"/>
      <c r="I828" s="1424"/>
      <c r="J828" s="1425"/>
      <c r="K828" s="1426"/>
      <c r="L828" s="311">
        <f>I828+J828+K828</f>
        <v>0</v>
      </c>
      <c r="M828" s="12">
        <f>(IF($E828&lt;&gt;0,$M$2,IF($L828&lt;&gt;0,$M$2,"")))</f>
      </c>
      <c r="N828" s="13"/>
    </row>
    <row r="829" spans="2:14" ht="15.75">
      <c r="B829" s="273">
        <v>2900</v>
      </c>
      <c r="C829" s="1806" t="s">
        <v>225</v>
      </c>
      <c r="D829" s="1807"/>
      <c r="E829" s="311">
        <f>SUM(E830:E837)</f>
        <v>0</v>
      </c>
      <c r="F829" s="275">
        <f>SUM(F830:F837)</f>
        <v>0</v>
      </c>
      <c r="G829" s="275">
        <f>SUM(G830:G837)</f>
        <v>0</v>
      </c>
      <c r="H829" s="275">
        <f>SUM(H830:H837)</f>
        <v>0</v>
      </c>
      <c r="I829" s="275">
        <f>SUM(I830:I837)</f>
        <v>0</v>
      </c>
      <c r="J829" s="275">
        <f>SUM(J830:J837)</f>
        <v>0</v>
      </c>
      <c r="K829" s="275">
        <f>SUM(K830:K837)</f>
        <v>0</v>
      </c>
      <c r="L829" s="275">
        <f>SUM(L830:L837)</f>
        <v>0</v>
      </c>
      <c r="M829" s="12">
        <f>(IF($E829&lt;&gt;0,$M$2,IF($L829&lt;&gt;0,$M$2,"")))</f>
      </c>
      <c r="N829" s="13"/>
    </row>
    <row r="830" spans="2:14" ht="15.75">
      <c r="B830" s="347"/>
      <c r="C830" s="280">
        <v>2910</v>
      </c>
      <c r="D830" s="348" t="s">
        <v>2012</v>
      </c>
      <c r="E830" s="282">
        <f>F830+G830+H830</f>
        <v>0</v>
      </c>
      <c r="F830" s="152"/>
      <c r="G830" s="153"/>
      <c r="H830" s="1420"/>
      <c r="I830" s="152"/>
      <c r="J830" s="153"/>
      <c r="K830" s="1420"/>
      <c r="L830" s="282">
        <f>I830+J830+K830</f>
        <v>0</v>
      </c>
      <c r="M830" s="12">
        <f>(IF($E830&lt;&gt;0,$M$2,IF($L830&lt;&gt;0,$M$2,"")))</f>
      </c>
      <c r="N830" s="13"/>
    </row>
    <row r="831" spans="2:14" ht="15.75">
      <c r="B831" s="347"/>
      <c r="C831" s="280">
        <v>2920</v>
      </c>
      <c r="D831" s="348" t="s">
        <v>226</v>
      </c>
      <c r="E831" s="282">
        <f>F831+G831+H831</f>
        <v>0</v>
      </c>
      <c r="F831" s="152"/>
      <c r="G831" s="153"/>
      <c r="H831" s="1420"/>
      <c r="I831" s="152"/>
      <c r="J831" s="153"/>
      <c r="K831" s="1420"/>
      <c r="L831" s="282">
        <f>I831+J831+K831</f>
        <v>0</v>
      </c>
      <c r="M831" s="12">
        <f>(IF($E831&lt;&gt;0,$M$2,IF($L831&lt;&gt;0,$M$2,"")))</f>
      </c>
      <c r="N831" s="13"/>
    </row>
    <row r="832" spans="2:14" ht="15.75">
      <c r="B832" s="347"/>
      <c r="C832" s="325">
        <v>2969</v>
      </c>
      <c r="D832" s="349" t="s">
        <v>227</v>
      </c>
      <c r="E832" s="327">
        <f>F832+G832+H832</f>
        <v>0</v>
      </c>
      <c r="F832" s="450"/>
      <c r="G832" s="451"/>
      <c r="H832" s="1427"/>
      <c r="I832" s="450"/>
      <c r="J832" s="451"/>
      <c r="K832" s="1427"/>
      <c r="L832" s="327">
        <f>I832+J832+K832</f>
        <v>0</v>
      </c>
      <c r="M832" s="12">
        <f>(IF($E832&lt;&gt;0,$M$2,IF($L832&lt;&gt;0,$M$2,"")))</f>
      </c>
      <c r="N832" s="13"/>
    </row>
    <row r="833" spans="2:14" ht="15.75">
      <c r="B833" s="347"/>
      <c r="C833" s="350">
        <v>2970</v>
      </c>
      <c r="D833" s="351" t="s">
        <v>228</v>
      </c>
      <c r="E833" s="352">
        <f>F833+G833+H833</f>
        <v>0</v>
      </c>
      <c r="F833" s="638"/>
      <c r="G833" s="639"/>
      <c r="H833" s="1428"/>
      <c r="I833" s="638"/>
      <c r="J833" s="639"/>
      <c r="K833" s="1428"/>
      <c r="L833" s="352">
        <f>I833+J833+K833</f>
        <v>0</v>
      </c>
      <c r="M833" s="12">
        <f>(IF($E833&lt;&gt;0,$M$2,IF($L833&lt;&gt;0,$M$2,"")))</f>
      </c>
      <c r="N833" s="13"/>
    </row>
    <row r="834" spans="2:14" ht="15.75">
      <c r="B834" s="347"/>
      <c r="C834" s="334">
        <v>2989</v>
      </c>
      <c r="D834" s="356" t="s">
        <v>229</v>
      </c>
      <c r="E834" s="336">
        <f>F834+G834+H834</f>
        <v>0</v>
      </c>
      <c r="F834" s="602"/>
      <c r="G834" s="603"/>
      <c r="H834" s="1429"/>
      <c r="I834" s="602"/>
      <c r="J834" s="603"/>
      <c r="K834" s="1429"/>
      <c r="L834" s="336">
        <f>I834+J834+K834</f>
        <v>0</v>
      </c>
      <c r="M834" s="12">
        <f>(IF($E834&lt;&gt;0,$M$2,IF($L834&lt;&gt;0,$M$2,"")))</f>
      </c>
      <c r="N834" s="13"/>
    </row>
    <row r="835" spans="2:14" ht="15.75">
      <c r="B835" s="293"/>
      <c r="C835" s="319">
        <v>2990</v>
      </c>
      <c r="D835" s="357" t="s">
        <v>2032</v>
      </c>
      <c r="E835" s="321">
        <f>F835+G835+H835</f>
        <v>0</v>
      </c>
      <c r="F835" s="455"/>
      <c r="G835" s="456"/>
      <c r="H835" s="1430"/>
      <c r="I835" s="455"/>
      <c r="J835" s="456"/>
      <c r="K835" s="1430"/>
      <c r="L835" s="321">
        <f>I835+J835+K835</f>
        <v>0</v>
      </c>
      <c r="M835" s="12">
        <f>(IF($E835&lt;&gt;0,$M$2,IF($L835&lt;&gt;0,$M$2,"")))</f>
      </c>
      <c r="N835" s="13"/>
    </row>
    <row r="836" spans="2:14" ht="15.75">
      <c r="B836" s="293"/>
      <c r="C836" s="319">
        <v>2991</v>
      </c>
      <c r="D836" s="357" t="s">
        <v>230</v>
      </c>
      <c r="E836" s="321">
        <f>F836+G836+H836</f>
        <v>0</v>
      </c>
      <c r="F836" s="455"/>
      <c r="G836" s="456"/>
      <c r="H836" s="1430"/>
      <c r="I836" s="455"/>
      <c r="J836" s="456"/>
      <c r="K836" s="1430"/>
      <c r="L836" s="321">
        <f>I836+J836+K836</f>
        <v>0</v>
      </c>
      <c r="M836" s="12">
        <f>(IF($E836&lt;&gt;0,$M$2,IF($L836&lt;&gt;0,$M$2,"")))</f>
      </c>
      <c r="N836" s="13"/>
    </row>
    <row r="837" spans="2:14" ht="15.75">
      <c r="B837" s="293"/>
      <c r="C837" s="286">
        <v>2992</v>
      </c>
      <c r="D837" s="358" t="s">
        <v>231</v>
      </c>
      <c r="E837" s="288">
        <f>F837+G837+H837</f>
        <v>0</v>
      </c>
      <c r="F837" s="173"/>
      <c r="G837" s="174"/>
      <c r="H837" s="1423"/>
      <c r="I837" s="173"/>
      <c r="J837" s="174"/>
      <c r="K837" s="1423"/>
      <c r="L837" s="288">
        <f>I837+J837+K837</f>
        <v>0</v>
      </c>
      <c r="M837" s="12">
        <f>(IF($E837&lt;&gt;0,$M$2,IF($L837&lt;&gt;0,$M$2,"")))</f>
      </c>
      <c r="N837" s="13"/>
    </row>
    <row r="838" spans="2:14" ht="15.75">
      <c r="B838" s="273">
        <v>3300</v>
      </c>
      <c r="C838" s="359" t="s">
        <v>232</v>
      </c>
      <c r="D838" s="1483"/>
      <c r="E838" s="311">
        <f>SUM(E839:E844)</f>
        <v>0</v>
      </c>
      <c r="F838" s="275">
        <f>SUM(F839:F844)</f>
        <v>0</v>
      </c>
      <c r="G838" s="276">
        <f>SUM(G839:G844)</f>
        <v>0</v>
      </c>
      <c r="H838" s="277">
        <f>SUM(H839:H844)</f>
        <v>0</v>
      </c>
      <c r="I838" s="275">
        <f>SUM(I839:I844)</f>
        <v>0</v>
      </c>
      <c r="J838" s="276">
        <f>SUM(J839:J844)</f>
        <v>0</v>
      </c>
      <c r="K838" s="277">
        <f>SUM(K839:K844)</f>
        <v>0</v>
      </c>
      <c r="L838" s="311">
        <f>SUM(L839:L844)</f>
        <v>0</v>
      </c>
      <c r="M838" s="12">
        <f>(IF($E838&lt;&gt;0,$M$2,IF($L838&lt;&gt;0,$M$2,"")))</f>
      </c>
      <c r="N838" s="13"/>
    </row>
    <row r="839" spans="2:14" ht="15.75">
      <c r="B839" s="292"/>
      <c r="C839" s="280">
        <v>3301</v>
      </c>
      <c r="D839" s="360" t="s">
        <v>233</v>
      </c>
      <c r="E839" s="282">
        <f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>I839+J839+K839</f>
        <v>0</v>
      </c>
      <c r="M839" s="12">
        <f>(IF($E839&lt;&gt;0,$M$2,IF($L839&lt;&gt;0,$M$2,"")))</f>
      </c>
      <c r="N839" s="13"/>
    </row>
    <row r="840" spans="2:14" ht="15.75">
      <c r="B840" s="292"/>
      <c r="C840" s="294">
        <v>3302</v>
      </c>
      <c r="D840" s="361" t="s">
        <v>724</v>
      </c>
      <c r="E840" s="296">
        <f>F840+G840+H840</f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>I840+J840+K840</f>
        <v>0</v>
      </c>
      <c r="M840" s="12">
        <f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>F841+G841+H841</f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>I841+J841+K841</f>
        <v>0</v>
      </c>
      <c r="M841" s="12">
        <f>(IF($E841&lt;&gt;0,$M$2,IF($L841&lt;&gt;0,$M$2,"")))</f>
      </c>
      <c r="N841" s="13"/>
    </row>
    <row r="842" spans="2:14" ht="15.75">
      <c r="B842" s="292"/>
      <c r="C842" s="294">
        <v>3304</v>
      </c>
      <c r="D842" s="361" t="s">
        <v>235</v>
      </c>
      <c r="E842" s="296">
        <f>F842+G842+H842</f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>I842+J842+K842</f>
        <v>0</v>
      </c>
      <c r="M842" s="12">
        <f>(IF($E842&lt;&gt;0,$M$2,IF($L842&lt;&gt;0,$M$2,"")))</f>
      </c>
      <c r="N842" s="13"/>
    </row>
    <row r="843" spans="2:14" ht="15.75">
      <c r="B843" s="292"/>
      <c r="C843" s="294">
        <v>3305</v>
      </c>
      <c r="D843" s="361" t="s">
        <v>236</v>
      </c>
      <c r="E843" s="296">
        <f>F843+G843+H843</f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>I843+J843+K843</f>
        <v>0</v>
      </c>
      <c r="M843" s="12">
        <f>(IF($E843&lt;&gt;0,$M$2,IF($L843&lt;&gt;0,$M$2,"")))</f>
      </c>
      <c r="N843" s="13"/>
    </row>
    <row r="844" spans="2:14" ht="15.75">
      <c r="B844" s="292"/>
      <c r="C844" s="286">
        <v>3306</v>
      </c>
      <c r="D844" s="362" t="s">
        <v>1675</v>
      </c>
      <c r="E844" s="288">
        <f>F844+G844+H844</f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>I844+J844+K844</f>
        <v>0</v>
      </c>
      <c r="M844" s="12">
        <f>(IF($E844&lt;&gt;0,$M$2,IF($L844&lt;&gt;0,$M$2,"")))</f>
      </c>
      <c r="N844" s="13"/>
    </row>
    <row r="845" spans="2:14" ht="15.75">
      <c r="B845" s="273">
        <v>3900</v>
      </c>
      <c r="C845" s="1806" t="s">
        <v>237</v>
      </c>
      <c r="D845" s="1807"/>
      <c r="E845" s="311">
        <f>F845+G845+H845</f>
        <v>0</v>
      </c>
      <c r="F845" s="1473">
        <v>0</v>
      </c>
      <c r="G845" s="1474">
        <v>0</v>
      </c>
      <c r="H845" s="1475">
        <v>0</v>
      </c>
      <c r="I845" s="1473">
        <v>0</v>
      </c>
      <c r="J845" s="1474">
        <v>0</v>
      </c>
      <c r="K845" s="1475">
        <v>0</v>
      </c>
      <c r="L845" s="311">
        <f>I845+J845+K845</f>
        <v>0</v>
      </c>
      <c r="M845" s="12">
        <f>(IF($E845&lt;&gt;0,$M$2,IF($L845&lt;&gt;0,$M$2,"")))</f>
      </c>
      <c r="N845" s="13"/>
    </row>
    <row r="846" spans="2:14" ht="15.75">
      <c r="B846" s="273">
        <v>4000</v>
      </c>
      <c r="C846" s="1806" t="s">
        <v>238</v>
      </c>
      <c r="D846" s="1807"/>
      <c r="E846" s="311">
        <f>F846+G846+H846</f>
        <v>0</v>
      </c>
      <c r="F846" s="1424"/>
      <c r="G846" s="1425"/>
      <c r="H846" s="1426"/>
      <c r="I846" s="1424"/>
      <c r="J846" s="1425"/>
      <c r="K846" s="1426"/>
      <c r="L846" s="311">
        <f>I846+J846+K846</f>
        <v>0</v>
      </c>
      <c r="M846" s="12">
        <f>(IF($E846&lt;&gt;0,$M$2,IF($L846&lt;&gt;0,$M$2,"")))</f>
      </c>
      <c r="N846" s="13"/>
    </row>
    <row r="847" spans="2:14" ht="15.75">
      <c r="B847" s="273">
        <v>4100</v>
      </c>
      <c r="C847" s="1806" t="s">
        <v>239</v>
      </c>
      <c r="D847" s="1807"/>
      <c r="E847" s="311">
        <f>F847+G847+H847</f>
        <v>0</v>
      </c>
      <c r="F847" s="1474">
        <v>0</v>
      </c>
      <c r="G847" s="1474">
        <v>0</v>
      </c>
      <c r="H847" s="1474">
        <v>0</v>
      </c>
      <c r="I847" s="1474">
        <v>0</v>
      </c>
      <c r="J847" s="1474">
        <v>0</v>
      </c>
      <c r="K847" s="1474">
        <v>0</v>
      </c>
      <c r="L847" s="311">
        <f>I847+J847+K847</f>
        <v>0</v>
      </c>
      <c r="M847" s="12">
        <f>(IF($E847&lt;&gt;0,$M$2,IF($L847&lt;&gt;0,$M$2,"")))</f>
      </c>
      <c r="N847" s="13"/>
    </row>
    <row r="848" spans="2:14" ht="15.75">
      <c r="B848" s="273">
        <v>4200</v>
      </c>
      <c r="C848" s="1806" t="s">
        <v>240</v>
      </c>
      <c r="D848" s="1807"/>
      <c r="E848" s="311">
        <f>SUM(E849:E854)</f>
        <v>0</v>
      </c>
      <c r="F848" s="275">
        <f>SUM(F849:F854)</f>
        <v>0</v>
      </c>
      <c r="G848" s="276">
        <f>SUM(G849:G854)</f>
        <v>0</v>
      </c>
      <c r="H848" s="277">
        <f>SUM(H849:H854)</f>
        <v>0</v>
      </c>
      <c r="I848" s="275">
        <f>SUM(I849:I854)</f>
        <v>0</v>
      </c>
      <c r="J848" s="276">
        <f>SUM(J849:J854)</f>
        <v>0</v>
      </c>
      <c r="K848" s="277">
        <f>SUM(K849:K854)</f>
        <v>0</v>
      </c>
      <c r="L848" s="311">
        <f>SUM(L849:L854)</f>
        <v>0</v>
      </c>
      <c r="M848" s="12">
        <f>(IF($E848&lt;&gt;0,$M$2,IF($L848&lt;&gt;0,$M$2,"")))</f>
      </c>
      <c r="N848" s="13"/>
    </row>
    <row r="849" spans="2:14" ht="15.75">
      <c r="B849" s="363"/>
      <c r="C849" s="280">
        <v>4201</v>
      </c>
      <c r="D849" s="281" t="s">
        <v>241</v>
      </c>
      <c r="E849" s="282">
        <f>F849+G849+H849</f>
        <v>0</v>
      </c>
      <c r="F849" s="152"/>
      <c r="G849" s="153"/>
      <c r="H849" s="1420"/>
      <c r="I849" s="152"/>
      <c r="J849" s="153"/>
      <c r="K849" s="1420"/>
      <c r="L849" s="282">
        <f>I849+J849+K849</f>
        <v>0</v>
      </c>
      <c r="M849" s="12">
        <f>(IF($E849&lt;&gt;0,$M$2,IF($L849&lt;&gt;0,$M$2,"")))</f>
      </c>
      <c r="N849" s="13"/>
    </row>
    <row r="850" spans="2:14" ht="15.75">
      <c r="B850" s="363"/>
      <c r="C850" s="294">
        <v>4202</v>
      </c>
      <c r="D850" s="364" t="s">
        <v>242</v>
      </c>
      <c r="E850" s="296">
        <f>F850+G850+H850</f>
        <v>0</v>
      </c>
      <c r="F850" s="158"/>
      <c r="G850" s="159"/>
      <c r="H850" s="1422"/>
      <c r="I850" s="158"/>
      <c r="J850" s="159"/>
      <c r="K850" s="1422"/>
      <c r="L850" s="296">
        <f>I850+J850+K850</f>
        <v>0</v>
      </c>
      <c r="M850" s="12">
        <f>(IF($E850&lt;&gt;0,$M$2,IF($L850&lt;&gt;0,$M$2,"")))</f>
      </c>
      <c r="N850" s="13"/>
    </row>
    <row r="851" spans="2:14" ht="15.75">
      <c r="B851" s="363"/>
      <c r="C851" s="294">
        <v>4214</v>
      </c>
      <c r="D851" s="364" t="s">
        <v>243</v>
      </c>
      <c r="E851" s="296">
        <f>F851+G851+H851</f>
        <v>0</v>
      </c>
      <c r="F851" s="158"/>
      <c r="G851" s="159"/>
      <c r="H851" s="1422"/>
      <c r="I851" s="158"/>
      <c r="J851" s="159"/>
      <c r="K851" s="1422"/>
      <c r="L851" s="296">
        <f>I851+J851+K851</f>
        <v>0</v>
      </c>
      <c r="M851" s="12">
        <f>(IF($E851&lt;&gt;0,$M$2,IF($L851&lt;&gt;0,$M$2,"")))</f>
      </c>
      <c r="N851" s="13"/>
    </row>
    <row r="852" spans="2:14" ht="15.75">
      <c r="B852" s="363"/>
      <c r="C852" s="294">
        <v>4217</v>
      </c>
      <c r="D852" s="364" t="s">
        <v>244</v>
      </c>
      <c r="E852" s="296">
        <f>F852+G852+H852</f>
        <v>0</v>
      </c>
      <c r="F852" s="158"/>
      <c r="G852" s="159"/>
      <c r="H852" s="1422"/>
      <c r="I852" s="158"/>
      <c r="J852" s="159"/>
      <c r="K852" s="1422"/>
      <c r="L852" s="296">
        <f>I852+J852+K852</f>
        <v>0</v>
      </c>
      <c r="M852" s="12">
        <f>(IF($E852&lt;&gt;0,$M$2,IF($L852&lt;&gt;0,$M$2,"")))</f>
      </c>
      <c r="N852" s="13"/>
    </row>
    <row r="853" spans="2:14" ht="15.75">
      <c r="B853" s="363"/>
      <c r="C853" s="294">
        <v>4218</v>
      </c>
      <c r="D853" s="295" t="s">
        <v>245</v>
      </c>
      <c r="E853" s="296">
        <f>F853+G853+H853</f>
        <v>0</v>
      </c>
      <c r="F853" s="158"/>
      <c r="G853" s="159"/>
      <c r="H853" s="1422"/>
      <c r="I853" s="158"/>
      <c r="J853" s="159"/>
      <c r="K853" s="1422"/>
      <c r="L853" s="296">
        <f>I853+J853+K853</f>
        <v>0</v>
      </c>
      <c r="M853" s="12">
        <f>(IF($E853&lt;&gt;0,$M$2,IF($L853&lt;&gt;0,$M$2,"")))</f>
      </c>
      <c r="N853" s="13"/>
    </row>
    <row r="854" spans="2:14" ht="15.75">
      <c r="B854" s="363"/>
      <c r="C854" s="286">
        <v>4219</v>
      </c>
      <c r="D854" s="344" t="s">
        <v>246</v>
      </c>
      <c r="E854" s="288">
        <f>F854+G854+H854</f>
        <v>0</v>
      </c>
      <c r="F854" s="173"/>
      <c r="G854" s="174"/>
      <c r="H854" s="1423"/>
      <c r="I854" s="173"/>
      <c r="J854" s="174"/>
      <c r="K854" s="1423"/>
      <c r="L854" s="288">
        <f>I854+J854+K854</f>
        <v>0</v>
      </c>
      <c r="M854" s="12">
        <f>(IF($E854&lt;&gt;0,$M$2,IF($L854&lt;&gt;0,$M$2,"")))</f>
      </c>
      <c r="N854" s="13"/>
    </row>
    <row r="855" spans="2:14" ht="15.75">
      <c r="B855" s="273">
        <v>4300</v>
      </c>
      <c r="C855" s="1806" t="s">
        <v>1679</v>
      </c>
      <c r="D855" s="1807"/>
      <c r="E855" s="311">
        <f>SUM(E856:E858)</f>
        <v>0</v>
      </c>
      <c r="F855" s="275">
        <f>SUM(F856:F858)</f>
        <v>0</v>
      </c>
      <c r="G855" s="276">
        <f>SUM(G856:G858)</f>
        <v>0</v>
      </c>
      <c r="H855" s="277">
        <f>SUM(H856:H858)</f>
        <v>0</v>
      </c>
      <c r="I855" s="275">
        <f>SUM(I856:I858)</f>
        <v>0</v>
      </c>
      <c r="J855" s="276">
        <f>SUM(J856:J858)</f>
        <v>0</v>
      </c>
      <c r="K855" s="277">
        <f>SUM(K856:K858)</f>
        <v>0</v>
      </c>
      <c r="L855" s="311">
        <f>SUM(L856:L858)</f>
        <v>0</v>
      </c>
      <c r="M855" s="12">
        <f>(IF($E855&lt;&gt;0,$M$2,IF($L855&lt;&gt;0,$M$2,"")))</f>
      </c>
      <c r="N855" s="13"/>
    </row>
    <row r="856" spans="2:14" ht="15.75">
      <c r="B856" s="363"/>
      <c r="C856" s="280">
        <v>4301</v>
      </c>
      <c r="D856" s="312" t="s">
        <v>247</v>
      </c>
      <c r="E856" s="282">
        <f>F856+G856+H856</f>
        <v>0</v>
      </c>
      <c r="F856" s="152"/>
      <c r="G856" s="153"/>
      <c r="H856" s="1420"/>
      <c r="I856" s="152"/>
      <c r="J856" s="153"/>
      <c r="K856" s="1420"/>
      <c r="L856" s="282">
        <f>I856+J856+K856</f>
        <v>0</v>
      </c>
      <c r="M856" s="12">
        <f>(IF($E856&lt;&gt;0,$M$2,IF($L856&lt;&gt;0,$M$2,"")))</f>
      </c>
      <c r="N856" s="13"/>
    </row>
    <row r="857" spans="2:14" ht="15.75">
      <c r="B857" s="363"/>
      <c r="C857" s="294">
        <v>4302</v>
      </c>
      <c r="D857" s="364" t="s">
        <v>248</v>
      </c>
      <c r="E857" s="296">
        <f>F857+G857+H857</f>
        <v>0</v>
      </c>
      <c r="F857" s="158"/>
      <c r="G857" s="159"/>
      <c r="H857" s="1422"/>
      <c r="I857" s="158"/>
      <c r="J857" s="159"/>
      <c r="K857" s="1422"/>
      <c r="L857" s="296">
        <f>I857+J857+K857</f>
        <v>0</v>
      </c>
      <c r="M857" s="12">
        <f>(IF($E857&lt;&gt;0,$M$2,IF($L857&lt;&gt;0,$M$2,"")))</f>
      </c>
      <c r="N857" s="13"/>
    </row>
    <row r="858" spans="2:14" ht="15.75">
      <c r="B858" s="363"/>
      <c r="C858" s="286">
        <v>4309</v>
      </c>
      <c r="D858" s="302" t="s">
        <v>249</v>
      </c>
      <c r="E858" s="288">
        <f>F858+G858+H858</f>
        <v>0</v>
      </c>
      <c r="F858" s="173"/>
      <c r="G858" s="174"/>
      <c r="H858" s="1423"/>
      <c r="I858" s="173"/>
      <c r="J858" s="174"/>
      <c r="K858" s="1423"/>
      <c r="L858" s="288">
        <f>I858+J858+K858</f>
        <v>0</v>
      </c>
      <c r="M858" s="12">
        <f>(IF($E858&lt;&gt;0,$M$2,IF($L858&lt;&gt;0,$M$2,"")))</f>
      </c>
      <c r="N858" s="13"/>
    </row>
    <row r="859" spans="2:14" ht="15.75">
      <c r="B859" s="273">
        <v>4400</v>
      </c>
      <c r="C859" s="1806" t="s">
        <v>1676</v>
      </c>
      <c r="D859" s="1807"/>
      <c r="E859" s="311">
        <f>F859+G859+H859</f>
        <v>0</v>
      </c>
      <c r="F859" s="1424"/>
      <c r="G859" s="1425"/>
      <c r="H859" s="1426"/>
      <c r="I859" s="1424"/>
      <c r="J859" s="1425"/>
      <c r="K859" s="1426"/>
      <c r="L859" s="311">
        <f>I859+J859+K859</f>
        <v>0</v>
      </c>
      <c r="M859" s="12">
        <f>(IF($E859&lt;&gt;0,$M$2,IF($L859&lt;&gt;0,$M$2,"")))</f>
      </c>
      <c r="N859" s="13"/>
    </row>
    <row r="860" spans="2:14" ht="15.75">
      <c r="B860" s="273">
        <v>4500</v>
      </c>
      <c r="C860" s="1806" t="s">
        <v>1677</v>
      </c>
      <c r="D860" s="1807"/>
      <c r="E860" s="311">
        <f>F860+G860+H860</f>
        <v>0</v>
      </c>
      <c r="F860" s="1424"/>
      <c r="G860" s="1425"/>
      <c r="H860" s="1426"/>
      <c r="I860" s="1424"/>
      <c r="J860" s="1425"/>
      <c r="K860" s="1426"/>
      <c r="L860" s="311">
        <f>I860+J860+K860</f>
        <v>0</v>
      </c>
      <c r="M860" s="12">
        <f>(IF($E860&lt;&gt;0,$M$2,IF($L860&lt;&gt;0,$M$2,"")))</f>
      </c>
      <c r="N860" s="13"/>
    </row>
    <row r="861" spans="2:14" ht="15.75">
      <c r="B861" s="273">
        <v>4600</v>
      </c>
      <c r="C861" s="1812" t="s">
        <v>250</v>
      </c>
      <c r="D861" s="1813"/>
      <c r="E861" s="311">
        <f>F861+G861+H861</f>
        <v>0</v>
      </c>
      <c r="F861" s="1424"/>
      <c r="G861" s="1425"/>
      <c r="H861" s="1426"/>
      <c r="I861" s="1424"/>
      <c r="J861" s="1425"/>
      <c r="K861" s="1426"/>
      <c r="L861" s="311">
        <f>I861+J861+K861</f>
        <v>0</v>
      </c>
      <c r="M861" s="12">
        <f>(IF($E861&lt;&gt;0,$M$2,IF($L861&lt;&gt;0,$M$2,"")))</f>
      </c>
      <c r="N861" s="13"/>
    </row>
    <row r="862" spans="2:14" ht="15.75">
      <c r="B862" s="273">
        <v>4900</v>
      </c>
      <c r="C862" s="1806" t="s">
        <v>276</v>
      </c>
      <c r="D862" s="1807"/>
      <c r="E862" s="311">
        <f>+E863+E864</f>
        <v>0</v>
      </c>
      <c r="F862" s="275">
        <f>+F863+F864</f>
        <v>0</v>
      </c>
      <c r="G862" s="276">
        <f>+G863+G864</f>
        <v>0</v>
      </c>
      <c r="H862" s="277">
        <f>+H863+H864</f>
        <v>0</v>
      </c>
      <c r="I862" s="275">
        <f>+I863+I864</f>
        <v>0</v>
      </c>
      <c r="J862" s="276">
        <f>+J863+J864</f>
        <v>0</v>
      </c>
      <c r="K862" s="277">
        <f>+K863+K864</f>
        <v>0</v>
      </c>
      <c r="L862" s="311">
        <f>+L863+L864</f>
        <v>0</v>
      </c>
      <c r="M862" s="12">
        <f>(IF($E862&lt;&gt;0,$M$2,IF($L862&lt;&gt;0,$M$2,"")))</f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20"/>
      <c r="I863" s="152"/>
      <c r="J863" s="153"/>
      <c r="K863" s="1420"/>
      <c r="L863" s="282">
        <f>I863+J863+K863</f>
        <v>0</v>
      </c>
      <c r="M863" s="12">
        <f>(IF($E863&lt;&gt;0,$M$2,IF($L863&lt;&gt;0,$M$2,"")))</f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3"/>
      <c r="I864" s="173"/>
      <c r="J864" s="174"/>
      <c r="K864" s="1423"/>
      <c r="L864" s="288">
        <f>I864+J864+K864</f>
        <v>0</v>
      </c>
      <c r="M864" s="12">
        <f>(IF($E864&lt;&gt;0,$M$2,IF($L864&lt;&gt;0,$M$2,"")))</f>
      </c>
      <c r="N864" s="13"/>
    </row>
    <row r="865" spans="2:14" ht="15.75">
      <c r="B865" s="366">
        <v>5100</v>
      </c>
      <c r="C865" s="1810" t="s">
        <v>251</v>
      </c>
      <c r="D865" s="1811"/>
      <c r="E865" s="311">
        <f>F865+G865+H865</f>
        <v>1831998</v>
      </c>
      <c r="F865" s="1424"/>
      <c r="G865" s="1425">
        <v>1831998</v>
      </c>
      <c r="H865" s="1426"/>
      <c r="I865" s="1424"/>
      <c r="J865" s="1425">
        <v>0</v>
      </c>
      <c r="K865" s="1426"/>
      <c r="L865" s="311">
        <f>I865+J865+K865</f>
        <v>0</v>
      </c>
      <c r="M865" s="12">
        <f>(IF($E865&lt;&gt;0,$M$2,IF($L865&lt;&gt;0,$M$2,"")))</f>
        <v>1</v>
      </c>
      <c r="N865" s="13"/>
    </row>
    <row r="866" spans="2:14" ht="15.75">
      <c r="B866" s="366">
        <v>5200</v>
      </c>
      <c r="C866" s="1810" t="s">
        <v>252</v>
      </c>
      <c r="D866" s="1811"/>
      <c r="E866" s="311">
        <f>SUM(E867:E873)</f>
        <v>0</v>
      </c>
      <c r="F866" s="275">
        <f>SUM(F867:F873)</f>
        <v>0</v>
      </c>
      <c r="G866" s="276">
        <f>SUM(G867:G873)</f>
        <v>0</v>
      </c>
      <c r="H866" s="277">
        <f>SUM(H867:H873)</f>
        <v>0</v>
      </c>
      <c r="I866" s="275">
        <f>SUM(I867:I873)</f>
        <v>0</v>
      </c>
      <c r="J866" s="276">
        <f>SUM(J867:J873)</f>
        <v>0</v>
      </c>
      <c r="K866" s="277">
        <f>SUM(K867:K873)</f>
        <v>0</v>
      </c>
      <c r="L866" s="311">
        <f>SUM(L867:L873)</f>
        <v>0</v>
      </c>
      <c r="M866" s="12">
        <f>(IF($E866&lt;&gt;0,$M$2,IF($L866&lt;&gt;0,$M$2,"")))</f>
      </c>
      <c r="N866" s="13"/>
    </row>
    <row r="867" spans="2:14" ht="15.75">
      <c r="B867" s="367"/>
      <c r="C867" s="368">
        <v>5201</v>
      </c>
      <c r="D867" s="369" t="s">
        <v>253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>(IF($E867&lt;&gt;0,$M$2,IF($L867&lt;&gt;0,$M$2,"")))</f>
      </c>
      <c r="N867" s="13"/>
    </row>
    <row r="868" spans="2:14" ht="15.75">
      <c r="B868" s="367"/>
      <c r="C868" s="370">
        <v>5202</v>
      </c>
      <c r="D868" s="371" t="s">
        <v>254</v>
      </c>
      <c r="E868" s="296">
        <f>F868+G868+H868</f>
        <v>0</v>
      </c>
      <c r="F868" s="158"/>
      <c r="G868" s="159"/>
      <c r="H868" s="1422"/>
      <c r="I868" s="158"/>
      <c r="J868" s="159"/>
      <c r="K868" s="1422"/>
      <c r="L868" s="296">
        <f>I868+J868+K868</f>
        <v>0</v>
      </c>
      <c r="M868" s="12">
        <f>(IF($E868&lt;&gt;0,$M$2,IF($L868&lt;&gt;0,$M$2,"")))</f>
      </c>
      <c r="N868" s="13"/>
    </row>
    <row r="869" spans="2:14" ht="15.75">
      <c r="B869" s="367"/>
      <c r="C869" s="370">
        <v>5203</v>
      </c>
      <c r="D869" s="371" t="s">
        <v>627</v>
      </c>
      <c r="E869" s="296">
        <f>F869+G869+H869</f>
        <v>0</v>
      </c>
      <c r="F869" s="158"/>
      <c r="G869" s="159"/>
      <c r="H869" s="1422"/>
      <c r="I869" s="158"/>
      <c r="J869" s="159"/>
      <c r="K869" s="1422"/>
      <c r="L869" s="296">
        <f>I869+J869+K869</f>
        <v>0</v>
      </c>
      <c r="M869" s="12">
        <f>(IF($E869&lt;&gt;0,$M$2,IF($L869&lt;&gt;0,$M$2,"")))</f>
      </c>
      <c r="N869" s="13"/>
    </row>
    <row r="870" spans="2:14" ht="15.75">
      <c r="B870" s="367"/>
      <c r="C870" s="370">
        <v>5204</v>
      </c>
      <c r="D870" s="371" t="s">
        <v>628</v>
      </c>
      <c r="E870" s="296">
        <f>F870+G870+H870</f>
        <v>0</v>
      </c>
      <c r="F870" s="158"/>
      <c r="G870" s="159"/>
      <c r="H870" s="1422"/>
      <c r="I870" s="158"/>
      <c r="J870" s="159"/>
      <c r="K870" s="1422"/>
      <c r="L870" s="296">
        <f>I870+J870+K870</f>
        <v>0</v>
      </c>
      <c r="M870" s="12">
        <f>(IF($E870&lt;&gt;0,$M$2,IF($L870&lt;&gt;0,$M$2,"")))</f>
      </c>
      <c r="N870" s="13"/>
    </row>
    <row r="871" spans="2:14" ht="15.75">
      <c r="B871" s="367"/>
      <c r="C871" s="370">
        <v>5205</v>
      </c>
      <c r="D871" s="371" t="s">
        <v>629</v>
      </c>
      <c r="E871" s="296">
        <f>F871+G871+H871</f>
        <v>0</v>
      </c>
      <c r="F871" s="158"/>
      <c r="G871" s="159"/>
      <c r="H871" s="1422"/>
      <c r="I871" s="158"/>
      <c r="J871" s="159"/>
      <c r="K871" s="1422"/>
      <c r="L871" s="296">
        <f>I871+J871+K871</f>
        <v>0</v>
      </c>
      <c r="M871" s="12">
        <f>(IF($E871&lt;&gt;0,$M$2,IF($L871&lt;&gt;0,$M$2,"")))</f>
      </c>
      <c r="N871" s="13"/>
    </row>
    <row r="872" spans="2:14" ht="15.75">
      <c r="B872" s="367"/>
      <c r="C872" s="370">
        <v>5206</v>
      </c>
      <c r="D872" s="371" t="s">
        <v>630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>F873+G873+H873</f>
        <v>0</v>
      </c>
      <c r="F873" s="173"/>
      <c r="G873" s="174"/>
      <c r="H873" s="1423"/>
      <c r="I873" s="173"/>
      <c r="J873" s="174"/>
      <c r="K873" s="1423"/>
      <c r="L873" s="288">
        <f>I873+J873+K873</f>
        <v>0</v>
      </c>
      <c r="M873" s="12">
        <f>(IF($E873&lt;&gt;0,$M$2,IF($L873&lt;&gt;0,$M$2,"")))</f>
      </c>
      <c r="N873" s="13"/>
    </row>
    <row r="874" spans="2:14" ht="15.75">
      <c r="B874" s="366">
        <v>5300</v>
      </c>
      <c r="C874" s="1810" t="s">
        <v>632</v>
      </c>
      <c r="D874" s="1811"/>
      <c r="E874" s="311">
        <f>SUM(E875:E876)</f>
        <v>0</v>
      </c>
      <c r="F874" s="275">
        <f>SUM(F875:F876)</f>
        <v>0</v>
      </c>
      <c r="G874" s="276">
        <f>SUM(G875:G876)</f>
        <v>0</v>
      </c>
      <c r="H874" s="277">
        <f>SUM(H875:H876)</f>
        <v>0</v>
      </c>
      <c r="I874" s="275">
        <f>SUM(I875:I876)</f>
        <v>0</v>
      </c>
      <c r="J874" s="276">
        <f>SUM(J875:J876)</f>
        <v>0</v>
      </c>
      <c r="K874" s="277">
        <f>SUM(K875:K876)</f>
        <v>0</v>
      </c>
      <c r="L874" s="311">
        <f>SUM(L875:L876)</f>
        <v>0</v>
      </c>
      <c r="M874" s="12">
        <f>(IF($E874&lt;&gt;0,$M$2,IF($L874&lt;&gt;0,$M$2,"")))</f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20"/>
      <c r="I875" s="152"/>
      <c r="J875" s="153"/>
      <c r="K875" s="1420"/>
      <c r="L875" s="282">
        <f>I875+J875+K875</f>
        <v>0</v>
      </c>
      <c r="M875" s="12">
        <f>(IF($E875&lt;&gt;0,$M$2,IF($L875&lt;&gt;0,$M$2,"")))</f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3"/>
      <c r="I876" s="173"/>
      <c r="J876" s="174"/>
      <c r="K876" s="1423"/>
      <c r="L876" s="288">
        <f>I876+J876+K876</f>
        <v>0</v>
      </c>
      <c r="M876" s="12">
        <f>(IF($E876&lt;&gt;0,$M$2,IF($L876&lt;&gt;0,$M$2,"")))</f>
      </c>
      <c r="N876" s="13"/>
    </row>
    <row r="877" spans="2:14" ht="15.75">
      <c r="B877" s="366">
        <v>5400</v>
      </c>
      <c r="C877" s="1810" t="s">
        <v>694</v>
      </c>
      <c r="D877" s="1811"/>
      <c r="E877" s="311">
        <f>F877+G877+H877</f>
        <v>0</v>
      </c>
      <c r="F877" s="1424"/>
      <c r="G877" s="1425"/>
      <c r="H877" s="1426"/>
      <c r="I877" s="1424"/>
      <c r="J877" s="1425"/>
      <c r="K877" s="1426"/>
      <c r="L877" s="311">
        <f>I877+J877+K877</f>
        <v>0</v>
      </c>
      <c r="M877" s="12">
        <f>(IF($E877&lt;&gt;0,$M$2,IF($L877&lt;&gt;0,$M$2,"")))</f>
      </c>
      <c r="N877" s="13"/>
    </row>
    <row r="878" spans="2:14" ht="15.75">
      <c r="B878" s="273">
        <v>5500</v>
      </c>
      <c r="C878" s="1806" t="s">
        <v>695</v>
      </c>
      <c r="D878" s="1807"/>
      <c r="E878" s="311">
        <f>SUM(E879:E882)</f>
        <v>0</v>
      </c>
      <c r="F878" s="275">
        <f>SUM(F879:F882)</f>
        <v>0</v>
      </c>
      <c r="G878" s="276">
        <f>SUM(G879:G882)</f>
        <v>0</v>
      </c>
      <c r="H878" s="277">
        <f>SUM(H879:H882)</f>
        <v>0</v>
      </c>
      <c r="I878" s="275">
        <f>SUM(I879:I882)</f>
        <v>0</v>
      </c>
      <c r="J878" s="276">
        <f>SUM(J879:J882)</f>
        <v>0</v>
      </c>
      <c r="K878" s="277">
        <f>SUM(K879:K882)</f>
        <v>0</v>
      </c>
      <c r="L878" s="311">
        <f>SUM(L879:L882)</f>
        <v>0</v>
      </c>
      <c r="M878" s="12">
        <f>(IF($E878&lt;&gt;0,$M$2,IF($L878&lt;&gt;0,$M$2,"")))</f>
      </c>
      <c r="N878" s="13"/>
    </row>
    <row r="879" spans="2:14" ht="15.75">
      <c r="B879" s="363"/>
      <c r="C879" s="280">
        <v>5501</v>
      </c>
      <c r="D879" s="312" t="s">
        <v>696</v>
      </c>
      <c r="E879" s="282">
        <f>F879+G879+H879</f>
        <v>0</v>
      </c>
      <c r="F879" s="152"/>
      <c r="G879" s="153"/>
      <c r="H879" s="1420"/>
      <c r="I879" s="152"/>
      <c r="J879" s="153"/>
      <c r="K879" s="1420"/>
      <c r="L879" s="282">
        <f>I879+J879+K879</f>
        <v>0</v>
      </c>
      <c r="M879" s="12">
        <f>(IF($E879&lt;&gt;0,$M$2,IF($L879&lt;&gt;0,$M$2,"")))</f>
      </c>
      <c r="N879" s="13"/>
    </row>
    <row r="880" spans="2:14" ht="15.75">
      <c r="B880" s="363"/>
      <c r="C880" s="294">
        <v>5502</v>
      </c>
      <c r="D880" s="295" t="s">
        <v>697</v>
      </c>
      <c r="E880" s="296">
        <f>F880+G880+H880</f>
        <v>0</v>
      </c>
      <c r="F880" s="158"/>
      <c r="G880" s="159"/>
      <c r="H880" s="1422"/>
      <c r="I880" s="158"/>
      <c r="J880" s="159"/>
      <c r="K880" s="1422"/>
      <c r="L880" s="296">
        <f>I880+J880+K880</f>
        <v>0</v>
      </c>
      <c r="M880" s="12">
        <f>(IF($E880&lt;&gt;0,$M$2,IF($L880&lt;&gt;0,$M$2,"")))</f>
      </c>
      <c r="N880" s="13"/>
    </row>
    <row r="881" spans="2:14" ht="15.75">
      <c r="B881" s="363"/>
      <c r="C881" s="294">
        <v>5503</v>
      </c>
      <c r="D881" s="364" t="s">
        <v>698</v>
      </c>
      <c r="E881" s="296">
        <f>F881+G881+H881</f>
        <v>0</v>
      </c>
      <c r="F881" s="158"/>
      <c r="G881" s="159"/>
      <c r="H881" s="1422"/>
      <c r="I881" s="158"/>
      <c r="J881" s="159"/>
      <c r="K881" s="1422"/>
      <c r="L881" s="296">
        <f>I881+J881+K881</f>
        <v>0</v>
      </c>
      <c r="M881" s="12">
        <f>(IF($E881&lt;&gt;0,$M$2,IF($L881&lt;&gt;0,$M$2,"")))</f>
      </c>
      <c r="N881" s="13"/>
    </row>
    <row r="882" spans="2:14" ht="15.75">
      <c r="B882" s="363"/>
      <c r="C882" s="286">
        <v>5504</v>
      </c>
      <c r="D882" s="340" t="s">
        <v>699</v>
      </c>
      <c r="E882" s="288">
        <f>F882+G882+H882</f>
        <v>0</v>
      </c>
      <c r="F882" s="173"/>
      <c r="G882" s="174"/>
      <c r="H882" s="1423"/>
      <c r="I882" s="173"/>
      <c r="J882" s="174"/>
      <c r="K882" s="1423"/>
      <c r="L882" s="288">
        <f>I882+J882+K882</f>
        <v>0</v>
      </c>
      <c r="M882" s="12">
        <f>(IF($E882&lt;&gt;0,$M$2,IF($L882&lt;&gt;0,$M$2,"")))</f>
      </c>
      <c r="N882" s="13"/>
    </row>
    <row r="883" spans="2:14" ht="15.75">
      <c r="B883" s="366">
        <v>5700</v>
      </c>
      <c r="C883" s="1814" t="s">
        <v>925</v>
      </c>
      <c r="D883" s="1815"/>
      <c r="E883" s="311">
        <f>SUM(E884:E886)</f>
        <v>0</v>
      </c>
      <c r="F883" s="275">
        <f>SUM(F884:F886)</f>
        <v>0</v>
      </c>
      <c r="G883" s="276">
        <f>SUM(G884:G886)</f>
        <v>0</v>
      </c>
      <c r="H883" s="277">
        <f>SUM(H884:H886)</f>
        <v>0</v>
      </c>
      <c r="I883" s="275">
        <f>SUM(I884:I886)</f>
        <v>0</v>
      </c>
      <c r="J883" s="276">
        <f>SUM(J884:J886)</f>
        <v>0</v>
      </c>
      <c r="K883" s="277">
        <f>SUM(K884:K886)</f>
        <v>0</v>
      </c>
      <c r="L883" s="311">
        <f>SUM(L884:L886)</f>
        <v>0</v>
      </c>
      <c r="M883" s="12">
        <f>(IF($E883&lt;&gt;0,$M$2,IF($L883&lt;&gt;0,$M$2,"")))</f>
      </c>
      <c r="N883" s="13"/>
    </row>
    <row r="884" spans="2:14" ht="15.75">
      <c r="B884" s="367"/>
      <c r="C884" s="368">
        <v>5701</v>
      </c>
      <c r="D884" s="369" t="s">
        <v>700</v>
      </c>
      <c r="E884" s="282">
        <f>F884+G884+H884</f>
        <v>0</v>
      </c>
      <c r="F884" s="1474">
        <v>0</v>
      </c>
      <c r="G884" s="1474">
        <v>0</v>
      </c>
      <c r="H884" s="1474">
        <v>0</v>
      </c>
      <c r="I884" s="1474">
        <v>0</v>
      </c>
      <c r="J884" s="1474">
        <v>0</v>
      </c>
      <c r="K884" s="1474">
        <v>0</v>
      </c>
      <c r="L884" s="282">
        <f>I884+J884+K884</f>
        <v>0</v>
      </c>
      <c r="M884" s="12">
        <f>(IF($E884&lt;&gt;0,$M$2,IF($L884&lt;&gt;0,$M$2,"")))</f>
      </c>
      <c r="N884" s="13"/>
    </row>
    <row r="885" spans="2:14" ht="15.75">
      <c r="B885" s="367"/>
      <c r="C885" s="374">
        <v>5702</v>
      </c>
      <c r="D885" s="375" t="s">
        <v>701</v>
      </c>
      <c r="E885" s="315">
        <f>F885+G885+H885</f>
        <v>0</v>
      </c>
      <c r="F885" s="1474">
        <v>0</v>
      </c>
      <c r="G885" s="1474">
        <v>0</v>
      </c>
      <c r="H885" s="1474">
        <v>0</v>
      </c>
      <c r="I885" s="1474">
        <v>0</v>
      </c>
      <c r="J885" s="1474">
        <v>0</v>
      </c>
      <c r="K885" s="1474">
        <v>0</v>
      </c>
      <c r="L885" s="315">
        <f>I885+J885+K885</f>
        <v>0</v>
      </c>
      <c r="M885" s="12">
        <f>(IF($E885&lt;&gt;0,$M$2,IF($L885&lt;&gt;0,$M$2,"")))</f>
      </c>
      <c r="N885" s="13"/>
    </row>
    <row r="886" spans="2:14" ht="15.75">
      <c r="B886" s="293"/>
      <c r="C886" s="376">
        <v>4071</v>
      </c>
      <c r="D886" s="377" t="s">
        <v>702</v>
      </c>
      <c r="E886" s="378">
        <f>F886+G886+H886</f>
        <v>0</v>
      </c>
      <c r="F886" s="1474">
        <v>0</v>
      </c>
      <c r="G886" s="1474">
        <v>0</v>
      </c>
      <c r="H886" s="1474">
        <v>0</v>
      </c>
      <c r="I886" s="1474">
        <v>0</v>
      </c>
      <c r="J886" s="1474">
        <v>0</v>
      </c>
      <c r="K886" s="1474">
        <v>0</v>
      </c>
      <c r="L886" s="378">
        <f>I886+J886+K886</f>
        <v>0</v>
      </c>
      <c r="M886" s="12">
        <f>(IF($E886&lt;&gt;0,$M$2,IF($L886&lt;&gt;0,$M$2,"")))</f>
      </c>
      <c r="N886" s="13"/>
    </row>
    <row r="887" spans="2:14" ht="15.75">
      <c r="B887" s="584"/>
      <c r="C887" s="1816" t="s">
        <v>703</v>
      </c>
      <c r="D887" s="1817"/>
      <c r="E887" s="1440"/>
      <c r="F887" s="1440"/>
      <c r="G887" s="1440"/>
      <c r="H887" s="1440"/>
      <c r="I887" s="1440"/>
      <c r="J887" s="1440"/>
      <c r="K887" s="1440"/>
      <c r="L887" s="1441"/>
      <c r="M887" s="12">
        <f>(IF($E887&lt;&gt;0,$M$2,IF($L887&lt;&gt;0,$M$2,"")))</f>
      </c>
      <c r="N887" s="13"/>
    </row>
    <row r="888" spans="2:14" ht="15.75">
      <c r="B888" s="382">
        <v>98</v>
      </c>
      <c r="C888" s="1816" t="s">
        <v>703</v>
      </c>
      <c r="D888" s="1817"/>
      <c r="E888" s="383">
        <f>F888+G888+H888</f>
        <v>0</v>
      </c>
      <c r="F888" s="1431"/>
      <c r="G888" s="1432"/>
      <c r="H888" s="1433"/>
      <c r="I888" s="1463">
        <v>0</v>
      </c>
      <c r="J888" s="1464">
        <v>0</v>
      </c>
      <c r="K888" s="1465">
        <v>0</v>
      </c>
      <c r="L888" s="383">
        <f>I888+J888+K888</f>
        <v>0</v>
      </c>
      <c r="M888" s="12">
        <f>(IF($E888&lt;&gt;0,$M$2,IF($L888&lt;&gt;0,$M$2,"")))</f>
      </c>
      <c r="N888" s="13"/>
    </row>
    <row r="889" spans="2:14" ht="15.75">
      <c r="B889" s="1435"/>
      <c r="C889" s="1436"/>
      <c r="D889" s="1437"/>
      <c r="E889" s="270"/>
      <c r="F889" s="270"/>
      <c r="G889" s="270"/>
      <c r="H889" s="270"/>
      <c r="I889" s="270"/>
      <c r="J889" s="270"/>
      <c r="K889" s="270"/>
      <c r="L889" s="271"/>
      <c r="M889" s="12">
        <f>(IF($E889&lt;&gt;0,$M$2,IF($L889&lt;&gt;0,$M$2,"")))</f>
      </c>
      <c r="N889" s="13"/>
    </row>
    <row r="890" spans="2:14" ht="15.75">
      <c r="B890" s="1438"/>
      <c r="C890" s="111"/>
      <c r="D890" s="1439"/>
      <c r="E890" s="219"/>
      <c r="F890" s="219"/>
      <c r="G890" s="219"/>
      <c r="H890" s="219"/>
      <c r="I890" s="219"/>
      <c r="J890" s="219"/>
      <c r="K890" s="219"/>
      <c r="L890" s="390"/>
      <c r="M890" s="12">
        <f>(IF($E890&lt;&gt;0,$M$2,IF($L890&lt;&gt;0,$M$2,"")))</f>
      </c>
      <c r="N890" s="13"/>
    </row>
    <row r="891" spans="2:14" ht="15.75">
      <c r="B891" s="1438"/>
      <c r="C891" s="111"/>
      <c r="D891" s="1439"/>
      <c r="E891" s="219"/>
      <c r="F891" s="219"/>
      <c r="G891" s="219"/>
      <c r="H891" s="219"/>
      <c r="I891" s="219"/>
      <c r="J891" s="219"/>
      <c r="K891" s="219"/>
      <c r="L891" s="390"/>
      <c r="M891" s="12">
        <f>(IF($E891&lt;&gt;0,$M$2,IF($L891&lt;&gt;0,$M$2,"")))</f>
      </c>
      <c r="N891" s="13"/>
    </row>
    <row r="892" spans="2:14" ht="15.75">
      <c r="B892" s="1466"/>
      <c r="C892" s="394" t="s">
        <v>750</v>
      </c>
      <c r="D892" s="1434">
        <f>+B892</f>
        <v>0</v>
      </c>
      <c r="E892" s="396">
        <f>SUM(E776,E779,E785,E793,E794,E812,E816,E822,E825,E826,E827,E828,E829,E838,E845,E846,E847,E848,E855,E859,E860,E861,E862,E865,E866,E874,E877,E878,E883)+E888</f>
        <v>1831998</v>
      </c>
      <c r="F892" s="397">
        <f>SUM(F776,F779,F785,F793,F794,F812,F816,F822,F825,F826,F827,F828,F829,F838,F845,F846,F847,F848,F855,F859,F860,F861,F862,F865,F866,F874,F877,F878,F883)+F888</f>
        <v>0</v>
      </c>
      <c r="G892" s="398">
        <f>SUM(G776,G779,G785,G793,G794,G812,G816,G822,G825,G826,G827,G828,G829,G838,G845,G846,G847,G848,G855,G859,G860,G861,G862,G865,G866,G874,G877,G878,G883)+G888</f>
        <v>1831998</v>
      </c>
      <c r="H892" s="399">
        <f>SUM(H776,H779,H785,H793,H794,H812,H816,H822,H825,H826,H827,H828,H829,H838,H845,H846,H847,H848,H855,H859,H860,H861,H862,H865,H866,H874,H877,H878,H883)+H888</f>
        <v>0</v>
      </c>
      <c r="I892" s="397">
        <f>SUM(I776,I779,I785,I793,I794,I812,I816,I822,I825,I826,I827,I828,I829,I838,I845,I846,I847,I848,I855,I859,I860,I861,I862,I865,I866,I874,I877,I878,I883)+I888</f>
        <v>0</v>
      </c>
      <c r="J892" s="398">
        <f>SUM(J776,J779,J785,J793,J794,J812,J816,J822,J825,J826,J827,J828,J829,J838,J845,J846,J847,J848,J855,J859,J860,J861,J862,J865,J866,J874,J877,J878,J883)+J888</f>
        <v>0</v>
      </c>
      <c r="K892" s="399">
        <f>SUM(K776,K779,K785,K793,K794,K812,K816,K822,K825,K826,K827,K828,K829,K838,K845,K846,K847,K848,K855,K859,K860,K861,K862,K865,K866,K874,K877,K878,K883)+K888</f>
        <v>0</v>
      </c>
      <c r="L892" s="396">
        <f>SUM(L776,L779,L785,L793,L794,L812,L816,L822,L825,L826,L827,L828,L829,L838,L845,L846,L847,L848,L855,L859,L860,L861,L862,L865,L866,L874,L877,L878,L883)+L888</f>
        <v>0</v>
      </c>
      <c r="M892" s="12">
        <f>(IF($E892&lt;&gt;0,$M$2,IF($L892&lt;&gt;0,$M$2,"")))</f>
        <v>1</v>
      </c>
      <c r="N892" s="73" t="str">
        <f>LEFT(C773,1)</f>
        <v>6</v>
      </c>
    </row>
    <row r="893" spans="2:14" ht="15.75">
      <c r="B893" s="79" t="s">
        <v>120</v>
      </c>
      <c r="C893" s="1"/>
      <c r="L893" s="6"/>
      <c r="M893" s="7">
        <f>(IF($E892&lt;&gt;0,$M$2,IF($L892&lt;&gt;0,$M$2,"")))</f>
        <v>1</v>
      </c>
      <c r="N893" s="8"/>
    </row>
    <row r="894" spans="2:14" ht="15.75">
      <c r="B894" s="1369"/>
      <c r="C894" s="1369"/>
      <c r="D894" s="1370"/>
      <c r="E894" s="1369"/>
      <c r="F894" s="1369"/>
      <c r="G894" s="1369"/>
      <c r="H894" s="1369"/>
      <c r="I894" s="1369"/>
      <c r="J894" s="1369"/>
      <c r="K894" s="1369"/>
      <c r="L894" s="1371"/>
      <c r="M894" s="7">
        <f>(IF($E892&lt;&gt;0,$M$2,IF($L892&lt;&gt;0,$M$2,"")))</f>
        <v>1</v>
      </c>
      <c r="N894" s="8"/>
    </row>
    <row r="895" spans="2:13" ht="15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5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</sheetData>
  <sheetProtection password="81B0" sheet="1" objects="1" scenarios="1"/>
  <mergeCells count="17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C826:D826"/>
    <mergeCell ref="C848:D848"/>
    <mergeCell ref="C855:D855"/>
    <mergeCell ref="C859:D859"/>
    <mergeCell ref="C860:D860"/>
    <mergeCell ref="C861:D861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2018-03-26T07:41:30Z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